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汇总表" sheetId="3" r:id="rId1"/>
  </sheets>
  <definedNames>
    <definedName name="_xlnm._FilterDatabase" localSheetId="0" hidden="1">汇总表!$B$5:$B$18</definedName>
  </definedNames>
  <calcPr calcId="144525"/>
</workbook>
</file>

<file path=xl/sharedStrings.xml><?xml version="1.0" encoding="utf-8"?>
<sst xmlns="http://schemas.openxmlformats.org/spreadsheetml/2006/main" count="43" uniqueCount="28">
  <si>
    <t>附件5</t>
  </si>
  <si>
    <t>2026年7月份城乡低保、特困、孤儿和低保高龄补贴资金拨付表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</si>
  <si>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</si>
  <si>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</si>
  <si>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</si>
  <si>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</si>
  <si>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</si>
  <si>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</si>
  <si>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</si>
  <si>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</si>
  <si>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</si>
  <si>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</si>
  <si>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</si>
  <si>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朱紫村</t>
  </si>
  <si>
    <t>蕉溪村</t>
  </si>
  <si>
    <t>潘祠村</t>
  </si>
  <si>
    <t>李溪村</t>
  </si>
  <si>
    <t>瑞坂村</t>
  </si>
  <si>
    <t>雷峰村</t>
  </si>
  <si>
    <t>坂仔村</t>
  </si>
  <si>
    <t>肖坑村</t>
  </si>
  <si>
    <t>格后村</t>
  </si>
  <si>
    <t>溪美村</t>
  </si>
  <si>
    <t>长基村</t>
  </si>
  <si>
    <t>荐解村</t>
  </si>
  <si>
    <t>双芹村</t>
  </si>
  <si>
    <t>上寨村</t>
  </si>
  <si>
    <t>雷峰镇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</si>
</sst>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6"/>
      <name val="方正粗黑宋简体"/>
      <charset val="134"/>
    </font>
    <font>
      <b/>
      <sz val="10"/>
      <name val="宋体"/>
      <charset val="134"/>
    </font>
    <font>
      <b/>
      <sz val="14"/>
      <name val="仿宋"/>
      <charset val="134"/>
    </font>
    <font>
      <b/>
      <sz val="10"/>
      <name val="宋体"/>
      <charset val="134"/>
      <scheme val="minor"/>
    </font>
    <font>
      <b/>
      <sz val="10"/>
      <name val="方正大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28" fillId="24" borderId="9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49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tabSelected="1" zoomScale="90" zoomScaleNormal="90" workbookViewId="0">
      <selection activeCell="A5" sqref="$A5:$XFD18"/>
    </sheetView>
  </sheetViews>
  <sheetFormatPr defaultColWidth="9.25" defaultRowHeight="14.4"/>
  <cols>
    <col min="1" max="1" width="15.6296296296296" style="2" customWidth="1"/>
    <col min="2" max="2" width="7.12962962962963" style="2" customWidth="1"/>
    <col min="3" max="3" width="8.12962962962963" style="2" customWidth="1"/>
    <col min="4" max="4" width="12" style="2" customWidth="1"/>
    <col min="5" max="5" width="5.25" style="2" customWidth="1"/>
    <col min="6" max="6" width="6.62962962962963" style="2" customWidth="1"/>
    <col min="7" max="7" width="10" style="2" customWidth="1"/>
    <col min="8" max="8" width="6" style="2" customWidth="1"/>
    <col min="9" max="9" width="5.87962962962963" style="2" customWidth="1"/>
    <col min="10" max="10" width="8.62962962962963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2962962962963" style="2" customWidth="1"/>
    <col min="16" max="16" width="8.87962962962963" style="2" customWidth="1"/>
    <col min="17" max="17" width="5.87962962962963" style="2" customWidth="1"/>
    <col min="18" max="18" width="8.37962962962963" style="2" customWidth="1"/>
    <col min="19" max="19" width="10.75" style="2" customWidth="1"/>
    <col min="20" max="20" width="10.25" style="2" customWidth="1"/>
    <col min="21" max="16384" width="9.25" style="2"/>
  </cols>
  <sheetData>
    <row r="1" ht="17.4" spans="1:1">
      <c r="A1" s="3" t="s">
        <v>0</v>
      </c>
    </row>
    <row r="2" ht="20.2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5.5" customHeight="1" spans="1:20">
      <c r="A3" s="5" t="s">
        <v>2</v>
      </c>
      <c r="B3" s="5" t="s">
        <v>3</v>
      </c>
      <c r="C3" s="5"/>
      <c r="D3" s="5"/>
      <c r="E3" s="5" t="s">
        <v>4</v>
      </c>
      <c r="F3" s="5"/>
      <c r="G3" s="5"/>
      <c r="H3" s="5" t="s">
        <v>5</v>
      </c>
      <c r="I3" s="5"/>
      <c r="J3" s="5"/>
      <c r="K3" s="12" t="s">
        <v>6</v>
      </c>
      <c r="L3" s="12"/>
      <c r="M3" s="12"/>
      <c r="N3" s="12" t="s">
        <v>7</v>
      </c>
      <c r="O3" s="12"/>
      <c r="P3" s="12"/>
      <c r="Q3" s="5" t="s">
        <v>8</v>
      </c>
      <c r="R3" s="5"/>
      <c r="S3" s="5"/>
      <c r="T3" s="10" t="s">
        <v>9</v>
      </c>
    </row>
    <row r="4" s="1" customFormat="1" ht="36" customHeight="1" spans="1:20">
      <c r="A4" s="5"/>
      <c r="B4" s="5" t="s">
        <v>10</v>
      </c>
      <c r="C4" s="5" t="s">
        <v>11</v>
      </c>
      <c r="D4" s="6" t="s">
        <v>12</v>
      </c>
      <c r="E4" s="5" t="s">
        <v>10</v>
      </c>
      <c r="F4" s="5" t="s">
        <v>11</v>
      </c>
      <c r="G4" s="6" t="s">
        <v>12</v>
      </c>
      <c r="H4" s="5" t="s">
        <v>10</v>
      </c>
      <c r="I4" s="5" t="s">
        <v>11</v>
      </c>
      <c r="J4" s="6" t="s">
        <v>12</v>
      </c>
      <c r="K4" s="5" t="s">
        <v>10</v>
      </c>
      <c r="L4" s="5" t="s">
        <v>11</v>
      </c>
      <c r="M4" s="6" t="s">
        <v>12</v>
      </c>
      <c r="N4" s="5" t="s">
        <v>10</v>
      </c>
      <c r="O4" s="5" t="s">
        <v>11</v>
      </c>
      <c r="P4" s="6" t="s">
        <v>12</v>
      </c>
      <c r="Q4" s="5" t="s">
        <v>10</v>
      </c>
      <c r="R4" s="5" t="s">
        <v>11</v>
      </c>
      <c r="S4" s="6" t="s">
        <v>12</v>
      </c>
      <c r="T4" s="10"/>
    </row>
    <row r="5" s="1" customFormat="1" ht="22.5" hidden="1" customHeight="1" spans="1:20">
      <c r="A5" s="7" t="s">
        <v>13</v>
      </c>
      <c r="B5" s="8">
        <v>5</v>
      </c>
      <c r="C5" s="8">
        <v>6</v>
      </c>
      <c r="D5" s="8">
        <v>4660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f>I5*100</f>
        <v>0</v>
      </c>
      <c r="K5" s="8">
        <v>4</v>
      </c>
      <c r="L5" s="8">
        <v>4</v>
      </c>
      <c r="M5" s="8">
        <v>8972</v>
      </c>
      <c r="N5" s="8">
        <v>0</v>
      </c>
      <c r="O5" s="8">
        <v>0</v>
      </c>
      <c r="P5" s="8">
        <v>0</v>
      </c>
      <c r="Q5" s="8">
        <v>1</v>
      </c>
      <c r="R5" s="8">
        <v>1</v>
      </c>
      <c r="S5" s="8">
        <f>R5*(1987-845)</f>
        <v>1142</v>
      </c>
      <c r="T5" s="8">
        <f>S5+P5+M5+J5+G5+D5</f>
        <v>14774</v>
      </c>
    </row>
    <row r="6" s="1" customFormat="1" ht="22.5" hidden="1" customHeight="1" spans="1:20">
      <c r="A6" s="7" t="s">
        <v>14</v>
      </c>
      <c r="B6" s="8">
        <v>28</v>
      </c>
      <c r="C6" s="8">
        <v>48</v>
      </c>
      <c r="D6" s="8">
        <v>31806</v>
      </c>
      <c r="E6" s="8">
        <v>0</v>
      </c>
      <c r="F6" s="8">
        <v>0</v>
      </c>
      <c r="G6" s="8">
        <v>0</v>
      </c>
      <c r="H6" s="8">
        <v>1</v>
      </c>
      <c r="I6" s="8">
        <v>1</v>
      </c>
      <c r="J6" s="8">
        <f t="shared" ref="J6:J18" si="0">I6*100</f>
        <v>100</v>
      </c>
      <c r="K6" s="8">
        <v>7</v>
      </c>
      <c r="L6" s="8">
        <v>7</v>
      </c>
      <c r="M6" s="8">
        <v>11006</v>
      </c>
      <c r="N6" s="8">
        <v>0</v>
      </c>
      <c r="O6" s="8">
        <v>0</v>
      </c>
      <c r="P6" s="8">
        <v>0</v>
      </c>
      <c r="Q6" s="8">
        <v>1</v>
      </c>
      <c r="R6" s="8">
        <v>1</v>
      </c>
      <c r="S6" s="8">
        <f>R6*(1987-515)</f>
        <v>1472</v>
      </c>
      <c r="T6" s="8">
        <f t="shared" ref="T6:T18" si="1">S6+P6+M6+J6+G6+D6</f>
        <v>44384</v>
      </c>
    </row>
    <row r="7" s="1" customFormat="1" ht="22.5" hidden="1" customHeight="1" spans="1:20">
      <c r="A7" s="7" t="s">
        <v>15</v>
      </c>
      <c r="B7" s="9">
        <v>9</v>
      </c>
      <c r="C7" s="9">
        <v>15</v>
      </c>
      <c r="D7" s="10">
        <v>8575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f t="shared" si="0"/>
        <v>0</v>
      </c>
      <c r="K7" s="8">
        <v>2</v>
      </c>
      <c r="L7" s="8">
        <v>2</v>
      </c>
      <c r="M7" s="8">
        <v>2608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f t="shared" ref="S6:S17" si="2">R7*(1987-845)</f>
        <v>0</v>
      </c>
      <c r="T7" s="8">
        <f t="shared" si="1"/>
        <v>11183</v>
      </c>
    </row>
    <row r="8" s="1" customFormat="1" ht="22.5" hidden="1" customHeight="1" spans="1:20">
      <c r="A8" s="7" t="s">
        <v>16</v>
      </c>
      <c r="B8" s="8">
        <v>11</v>
      </c>
      <c r="C8" s="8">
        <v>13</v>
      </c>
      <c r="D8" s="10">
        <v>9450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f t="shared" si="0"/>
        <v>100</v>
      </c>
      <c r="K8" s="8">
        <v>1</v>
      </c>
      <c r="L8" s="8">
        <v>1</v>
      </c>
      <c r="M8" s="8">
        <v>3182</v>
      </c>
      <c r="N8" s="8">
        <v>0</v>
      </c>
      <c r="O8" s="8">
        <v>0</v>
      </c>
      <c r="P8" s="8">
        <v>0</v>
      </c>
      <c r="Q8" s="8">
        <v>1</v>
      </c>
      <c r="R8" s="8">
        <v>1</v>
      </c>
      <c r="S8" s="8">
        <f t="shared" si="2"/>
        <v>1142</v>
      </c>
      <c r="T8" s="8">
        <f t="shared" si="1"/>
        <v>13874</v>
      </c>
    </row>
    <row r="9" s="1" customFormat="1" ht="22.5" hidden="1" customHeight="1" spans="1:20">
      <c r="A9" s="7" t="s">
        <v>17</v>
      </c>
      <c r="B9" s="8">
        <v>29</v>
      </c>
      <c r="C9" s="8">
        <v>51</v>
      </c>
      <c r="D9" s="8">
        <f>37096-845-845</f>
        <v>35406</v>
      </c>
      <c r="E9" s="8">
        <v>0</v>
      </c>
      <c r="F9" s="8">
        <v>0</v>
      </c>
      <c r="G9" s="8">
        <v>0</v>
      </c>
      <c r="H9" s="8">
        <v>5</v>
      </c>
      <c r="I9" s="8">
        <v>5</v>
      </c>
      <c r="J9" s="8">
        <f t="shared" si="0"/>
        <v>500</v>
      </c>
      <c r="K9" s="8">
        <v>6</v>
      </c>
      <c r="L9" s="8">
        <v>6</v>
      </c>
      <c r="M9" s="8">
        <f>8398+1304</f>
        <v>9702</v>
      </c>
      <c r="N9" s="8">
        <v>0</v>
      </c>
      <c r="O9" s="8">
        <v>0</v>
      </c>
      <c r="P9" s="8">
        <v>0</v>
      </c>
      <c r="Q9" s="8">
        <v>2</v>
      </c>
      <c r="R9" s="8">
        <v>3</v>
      </c>
      <c r="S9" s="8">
        <f t="shared" si="2"/>
        <v>3426</v>
      </c>
      <c r="T9" s="8">
        <f t="shared" si="1"/>
        <v>49034</v>
      </c>
    </row>
    <row r="10" s="1" customFormat="1" ht="22.5" hidden="1" customHeight="1" spans="1:20">
      <c r="A10" s="7" t="s">
        <v>18</v>
      </c>
      <c r="B10" s="8">
        <v>16</v>
      </c>
      <c r="C10" s="8">
        <v>30</v>
      </c>
      <c r="D10" s="8">
        <v>17400</v>
      </c>
      <c r="E10" s="8">
        <v>0</v>
      </c>
      <c r="F10" s="8">
        <v>0</v>
      </c>
      <c r="G10" s="8">
        <v>0</v>
      </c>
      <c r="H10" s="8">
        <v>3</v>
      </c>
      <c r="I10" s="8">
        <v>3</v>
      </c>
      <c r="J10" s="8">
        <f t="shared" si="0"/>
        <v>300</v>
      </c>
      <c r="K10" s="8">
        <v>4</v>
      </c>
      <c r="L10" s="8">
        <v>4</v>
      </c>
      <c r="M10" s="8">
        <v>7094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f t="shared" si="2"/>
        <v>0</v>
      </c>
      <c r="T10" s="8">
        <f t="shared" si="1"/>
        <v>24794</v>
      </c>
    </row>
    <row r="11" s="1" customFormat="1" ht="22.5" hidden="1" customHeight="1" spans="1:20">
      <c r="A11" s="7" t="s">
        <v>19</v>
      </c>
      <c r="B11" s="8">
        <v>10</v>
      </c>
      <c r="C11" s="8">
        <v>11</v>
      </c>
      <c r="D11" s="8">
        <v>8075</v>
      </c>
      <c r="E11" s="8">
        <v>0</v>
      </c>
      <c r="F11" s="8">
        <v>0</v>
      </c>
      <c r="G11" s="8">
        <v>0</v>
      </c>
      <c r="H11" s="8">
        <v>2</v>
      </c>
      <c r="I11" s="8">
        <v>2</v>
      </c>
      <c r="J11" s="8">
        <f t="shared" si="0"/>
        <v>200</v>
      </c>
      <c r="K11" s="8">
        <v>6</v>
      </c>
      <c r="L11" s="8">
        <v>6</v>
      </c>
      <c r="M11" s="8">
        <v>7824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f t="shared" si="2"/>
        <v>0</v>
      </c>
      <c r="T11" s="8">
        <f t="shared" si="1"/>
        <v>16099</v>
      </c>
    </row>
    <row r="12" s="1" customFormat="1" ht="22.5" hidden="1" customHeight="1" spans="1:20">
      <c r="A12" s="7" t="s">
        <v>20</v>
      </c>
      <c r="B12" s="8">
        <v>14</v>
      </c>
      <c r="C12" s="8">
        <v>30</v>
      </c>
      <c r="D12" s="8">
        <f>17050+845</f>
        <v>17895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f t="shared" si="0"/>
        <v>100</v>
      </c>
      <c r="K12" s="8">
        <v>3</v>
      </c>
      <c r="L12" s="8">
        <v>3</v>
      </c>
      <c r="M12" s="8">
        <v>3912</v>
      </c>
      <c r="N12" s="8">
        <v>0</v>
      </c>
      <c r="O12" s="8">
        <v>0</v>
      </c>
      <c r="P12" s="8">
        <v>0</v>
      </c>
      <c r="Q12" s="8">
        <v>1</v>
      </c>
      <c r="R12" s="8">
        <v>2</v>
      </c>
      <c r="S12" s="8">
        <f t="shared" si="2"/>
        <v>2284</v>
      </c>
      <c r="T12" s="8">
        <f t="shared" si="1"/>
        <v>24191</v>
      </c>
    </row>
    <row r="13" s="1" customFormat="1" ht="22.5" hidden="1" customHeight="1" spans="1:20">
      <c r="A13" s="7" t="s">
        <v>21</v>
      </c>
      <c r="B13" s="8">
        <v>8</v>
      </c>
      <c r="C13" s="8">
        <v>19</v>
      </c>
      <c r="D13" s="8">
        <v>11466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f t="shared" si="0"/>
        <v>0</v>
      </c>
      <c r="K13" s="8">
        <v>5</v>
      </c>
      <c r="L13" s="8">
        <v>5</v>
      </c>
      <c r="M13" s="8">
        <v>12154</v>
      </c>
      <c r="N13" s="8">
        <v>0</v>
      </c>
      <c r="O13" s="8">
        <v>0</v>
      </c>
      <c r="P13" s="8">
        <v>0</v>
      </c>
      <c r="Q13" s="8">
        <v>1</v>
      </c>
      <c r="R13" s="8">
        <v>1</v>
      </c>
      <c r="S13" s="8">
        <f t="shared" si="2"/>
        <v>1142</v>
      </c>
      <c r="T13" s="8">
        <f t="shared" si="1"/>
        <v>24762</v>
      </c>
    </row>
    <row r="14" s="1" customFormat="1" ht="22.5" hidden="1" customHeight="1" spans="1:20">
      <c r="A14" s="7" t="s">
        <v>22</v>
      </c>
      <c r="B14" s="8">
        <v>7</v>
      </c>
      <c r="C14" s="8">
        <v>17</v>
      </c>
      <c r="D14" s="8">
        <v>6870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f t="shared" si="0"/>
        <v>0</v>
      </c>
      <c r="K14" s="8">
        <v>2</v>
      </c>
      <c r="L14" s="8">
        <v>2</v>
      </c>
      <c r="M14" s="8">
        <v>4486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f t="shared" si="2"/>
        <v>0</v>
      </c>
      <c r="T14" s="8">
        <f t="shared" si="1"/>
        <v>11356</v>
      </c>
    </row>
    <row r="15" s="1" customFormat="1" ht="22.5" hidden="1" customHeight="1" spans="1:20">
      <c r="A15" s="7" t="s">
        <v>23</v>
      </c>
      <c r="B15" s="8">
        <v>26</v>
      </c>
      <c r="C15" s="8">
        <v>39</v>
      </c>
      <c r="D15" s="8">
        <v>26140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f t="shared" si="0"/>
        <v>0</v>
      </c>
      <c r="K15" s="8">
        <v>2</v>
      </c>
      <c r="L15" s="8">
        <v>2</v>
      </c>
      <c r="M15" s="8">
        <v>2608</v>
      </c>
      <c r="N15" s="8">
        <v>0</v>
      </c>
      <c r="O15" s="8">
        <v>0</v>
      </c>
      <c r="P15" s="8">
        <v>0</v>
      </c>
      <c r="Q15" s="8">
        <v>1</v>
      </c>
      <c r="R15" s="8">
        <v>2</v>
      </c>
      <c r="S15" s="8">
        <f t="shared" si="2"/>
        <v>2284</v>
      </c>
      <c r="T15" s="8">
        <f t="shared" si="1"/>
        <v>31032</v>
      </c>
    </row>
    <row r="16" s="1" customFormat="1" ht="22.5" hidden="1" customHeight="1" spans="1:20">
      <c r="A16" s="7" t="s">
        <v>24</v>
      </c>
      <c r="B16" s="9">
        <v>19</v>
      </c>
      <c r="C16" s="9">
        <v>25</v>
      </c>
      <c r="D16" s="9">
        <f>16275+845+845</f>
        <v>17965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f t="shared" si="0"/>
        <v>0</v>
      </c>
      <c r="K16" s="8">
        <v>2</v>
      </c>
      <c r="L16" s="8">
        <v>2</v>
      </c>
      <c r="M16" s="8">
        <v>2608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f t="shared" si="2"/>
        <v>0</v>
      </c>
      <c r="T16" s="8">
        <f t="shared" si="1"/>
        <v>20573</v>
      </c>
    </row>
    <row r="17" s="1" customFormat="1" ht="22.5" hidden="1" customHeight="1" spans="1:20">
      <c r="A17" s="7" t="s">
        <v>25</v>
      </c>
      <c r="B17" s="9">
        <v>21</v>
      </c>
      <c r="C17" s="11">
        <v>46</v>
      </c>
      <c r="D17" s="9">
        <v>28592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f t="shared" si="0"/>
        <v>0</v>
      </c>
      <c r="K17" s="8">
        <v>4</v>
      </c>
      <c r="L17" s="8">
        <v>4</v>
      </c>
      <c r="M17" s="8">
        <v>5216</v>
      </c>
      <c r="N17" s="8">
        <v>0</v>
      </c>
      <c r="O17" s="8">
        <v>0</v>
      </c>
      <c r="P17" s="8">
        <v>0</v>
      </c>
      <c r="Q17" s="8">
        <v>3</v>
      </c>
      <c r="R17" s="8">
        <v>5</v>
      </c>
      <c r="S17" s="8">
        <f t="shared" si="2"/>
        <v>5710</v>
      </c>
      <c r="T17" s="8">
        <f t="shared" si="1"/>
        <v>39518</v>
      </c>
    </row>
    <row r="18" s="1" customFormat="1" ht="22.5" hidden="1" customHeight="1" spans="1:20">
      <c r="A18" s="7" t="s">
        <v>26</v>
      </c>
      <c r="B18" s="8">
        <v>9</v>
      </c>
      <c r="C18" s="8">
        <v>14</v>
      </c>
      <c r="D18" s="8">
        <v>10370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f t="shared" si="0"/>
        <v>0</v>
      </c>
      <c r="K18" s="8">
        <v>1</v>
      </c>
      <c r="L18" s="8">
        <v>1</v>
      </c>
      <c r="M18" s="8">
        <v>1304</v>
      </c>
      <c r="N18" s="8">
        <v>0</v>
      </c>
      <c r="O18" s="8">
        <v>0</v>
      </c>
      <c r="P18" s="8">
        <v>0</v>
      </c>
      <c r="Q18" s="8">
        <v>1</v>
      </c>
      <c r="R18" s="8">
        <v>1</v>
      </c>
      <c r="S18" s="8">
        <v>1987</v>
      </c>
      <c r="T18" s="8">
        <f t="shared" si="1"/>
        <v>13661</v>
      </c>
    </row>
    <row r="19" s="1" customFormat="1" ht="22.5" customHeight="1" spans="1:20">
      <c r="A19" s="7" t="s">
        <v>27</v>
      </c>
      <c r="B19" s="8">
        <f>SUM(B5:B18)</f>
        <v>212</v>
      </c>
      <c r="C19" s="8">
        <f>SUM(C5:C18)</f>
        <v>364</v>
      </c>
      <c r="D19" s="8">
        <f>SUM(D5:D18)</f>
        <v>234670</v>
      </c>
      <c r="E19" s="8">
        <f t="shared" ref="E19:S19" si="3">SUM(E5:E18)</f>
        <v>0</v>
      </c>
      <c r="F19" s="8">
        <f t="shared" si="3"/>
        <v>0</v>
      </c>
      <c r="G19" s="8">
        <f t="shared" si="3"/>
        <v>0</v>
      </c>
      <c r="H19" s="8">
        <f t="shared" si="3"/>
        <v>13</v>
      </c>
      <c r="I19" s="8">
        <f t="shared" si="3"/>
        <v>13</v>
      </c>
      <c r="J19" s="8">
        <f t="shared" si="3"/>
        <v>1300</v>
      </c>
      <c r="K19" s="8">
        <f t="shared" si="3"/>
        <v>49</v>
      </c>
      <c r="L19" s="8">
        <f t="shared" si="3"/>
        <v>49</v>
      </c>
      <c r="M19" s="8">
        <f t="shared" si="3"/>
        <v>82676</v>
      </c>
      <c r="N19" s="8">
        <f t="shared" si="3"/>
        <v>0</v>
      </c>
      <c r="O19" s="8">
        <f t="shared" si="3"/>
        <v>0</v>
      </c>
      <c r="P19" s="8">
        <f t="shared" si="3"/>
        <v>0</v>
      </c>
      <c r="Q19" s="8">
        <f t="shared" si="3"/>
        <v>12</v>
      </c>
      <c r="R19" s="8">
        <f t="shared" si="3"/>
        <v>17</v>
      </c>
      <c r="S19" s="8">
        <f t="shared" si="3"/>
        <v>20589</v>
      </c>
      <c r="T19" s="8">
        <f>D19+J19+M19+S19</f>
        <v>339235</v>
      </c>
    </row>
  </sheetData>
  <mergeCells count="9">
    <mergeCell ref="A2:T2"/>
    <mergeCell ref="B3:D3"/>
    <mergeCell ref="E3:G3"/>
    <mergeCell ref="H3:J3"/>
    <mergeCell ref="K3:M3"/>
    <mergeCell ref="N3:P3"/>
    <mergeCell ref="Q3:S3"/>
    <mergeCell ref="A3:A4"/>
    <mergeCell ref="T3:T4"/>
  </mergeCell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  <ignoredErrors>
    <ignoredError sqref="S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2006-09-26T03:21:00Z</dcterms:created>
  <cp:lastPrinted>2024-10-20T22:41:00Z</cp:lastPrinted>
  <dcterms:modified xsi:type="dcterms:W3CDTF">2026-07-09T07:09:54Z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5491720ABA904682A520D505C04E1508</vt:lpwstr>
  </property>
  <property fmtid="{D5CDD505-2E9C-101B-9397-08002B2CF9AE}" pid="4" name="CalculationRule">
    <vt:i4>0</vt:i4>
  </property>
</Properties>
</file>