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汇总表" sheetId="3" r:id="rId1"/>
  </sheets>
  <externalReferences>
    <externalReference r:id="rId2"/>
  </externalReferences>
  <definedNames>
    <definedName name="_xlnm._FilterDatabase" localSheetId="0" hidden="1">汇总表!$B$7:$B$20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<sst xmlns="http://schemas.openxmlformats.org/spreadsheetml/2006/main" count="44" uniqueCount="29">
  <si>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附件6</t>
  </si>
  <si>
    <t>2025年12月盖德镇城乡低保等资金发放汇总表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</si>
  <si>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</si>
  <si>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</si>
  <si>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</si>
  <si>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</si>
  <si>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</si>
  <si>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</si>
  <si>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</si>
  <si>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</si>
  <si>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</si>
  <si>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</si>
  <si>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</si>
  <si>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</si>
  <si>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下寮村</t>
  </si>
  <si>
    <t>下坑村</t>
  </si>
  <si>
    <t>有济村</t>
  </si>
  <si>
    <t>上坑村</t>
  </si>
  <si>
    <t>福阳村</t>
  </si>
  <si>
    <t>吾华村</t>
  </si>
  <si>
    <t>三福村</t>
  </si>
  <si>
    <t>林地村</t>
  </si>
  <si>
    <t>上地村</t>
  </si>
  <si>
    <t>仙岭村</t>
  </si>
  <si>
    <t>盖德村</t>
  </si>
  <si>
    <t>山坪村</t>
  </si>
  <si>
    <t>大墘村</t>
  </si>
  <si>
    <t>凤山村</t>
  </si>
  <si>
    <t>盖德镇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</si>
</sst>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6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1" fillId="0" borderId="0" xfId="0" applyNumberFormat="1" applyFont="1" applyFill="1" applyAlignment="1"/>
    <xf numFmtId="0" fontId="5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1"/>
  <sheetViews>
    <sheetView tabSelected="1" zoomScale="90" zoomScaleNormal="90" workbookViewId="0">
      <selection activeCell="W7" sqref="W7"/>
    </sheetView>
  </sheetViews>
  <sheetFormatPr defaultColWidth="9.25" defaultRowHeight="13.5"/>
  <cols>
    <col min="1" max="1" width="15.625" style="3" customWidth="1"/>
    <col min="2" max="2" width="7.125" style="3" customWidth="1"/>
    <col min="3" max="3" width="8.125" style="3" customWidth="1"/>
    <col min="4" max="4" width="12" style="3" customWidth="1"/>
    <col min="5" max="5" width="5.25" style="3" customWidth="1"/>
    <col min="6" max="6" width="6.625" style="3" customWidth="1"/>
    <col min="7" max="7" width="10" style="3" customWidth="1"/>
    <col min="8" max="8" width="6" style="3" customWidth="1"/>
    <col min="9" max="9" width="5.875" style="3" customWidth="1"/>
    <col min="10" max="10" width="9.44166666666667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5" style="3" customWidth="1"/>
    <col min="16" max="16" width="8.875" style="3" customWidth="1"/>
    <col min="17" max="17" width="5.875" style="3" customWidth="1"/>
    <col min="18" max="18" width="8.375" style="3" customWidth="1"/>
    <col min="19" max="19" width="10.75" style="3" customWidth="1"/>
    <col min="20" max="20" width="10.25" style="3" customWidth="1"/>
    <col min="21" max="16384" width="9.25" style="3"/>
  </cols>
  <sheetData>
    <row r="1" ht="18.75" spans="1:1024 1025:1638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/>
      <c r="N1" s="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ht="18.75" spans="1:1024 1025:1638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"/>
      <c r="N2" s="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="1" customFormat="1" ht="22.5" spans="1:1024 1025:16384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21.75" customHeight="1" spans="1:1024 1025:16384">
      <c r="A4" s="7" t="s">
        <v>2</v>
      </c>
      <c r="B4" s="7"/>
      <c r="C4" s="7"/>
      <c r="D4" s="7"/>
      <c r="E4" s="8"/>
      <c r="F4" s="8"/>
      <c r="G4" s="8"/>
      <c r="H4" s="8"/>
      <c r="I4" s="9"/>
      <c r="J4" s="9"/>
      <c r="K4" s="9"/>
      <c r="L4" s="9"/>
      <c r="M4" s="8"/>
      <c r="N4" s="8"/>
      <c r="O4" s="8"/>
      <c r="P4" s="8"/>
      <c r="Q4" s="8"/>
      <c r="R4" s="8"/>
      <c r="S4" s="8"/>
    </row>
    <row r="5" s="2" customFormat="1" ht="25.5" customHeight="1" spans="1:1024 1025:16384">
      <c r="A5" s="10" t="s">
        <v>3</v>
      </c>
      <c r="B5" s="10" t="s">
        <v>4</v>
      </c>
      <c r="C5" s="10"/>
      <c r="D5" s="10"/>
      <c r="E5" s="10" t="s">
        <v>5</v>
      </c>
      <c r="F5" s="10"/>
      <c r="G5" s="10"/>
      <c r="H5" s="10" t="s">
        <v>6</v>
      </c>
      <c r="I5" s="10"/>
      <c r="J5" s="10"/>
      <c r="K5" s="11" t="s">
        <v>7</v>
      </c>
      <c r="L5" s="11"/>
      <c r="M5" s="11"/>
      <c r="N5" s="11" t="s">
        <v>8</v>
      </c>
      <c r="O5" s="11"/>
      <c r="P5" s="11"/>
      <c r="Q5" s="10" t="s">
        <v>9</v>
      </c>
      <c r="R5" s="10"/>
      <c r="S5" s="10"/>
      <c r="T5" s="12" t="s">
        <v>10</v>
      </c>
    </row>
    <row r="6" s="2" customFormat="1" ht="36" customHeight="1" spans="1:1024 1025:16384">
      <c r="A6" s="10"/>
      <c r="B6" s="10" t="s">
        <v>11</v>
      </c>
      <c r="C6" s="10" t="s">
        <v>12</v>
      </c>
      <c r="D6" s="13" t="s">
        <v>13</v>
      </c>
      <c r="E6" s="10" t="s">
        <v>11</v>
      </c>
      <c r="F6" s="10" t="s">
        <v>12</v>
      </c>
      <c r="G6" s="13" t="s">
        <v>13</v>
      </c>
      <c r="H6" s="10" t="s">
        <v>11</v>
      </c>
      <c r="I6" s="10" t="s">
        <v>12</v>
      </c>
      <c r="J6" s="13" t="s">
        <v>13</v>
      </c>
      <c r="K6" s="10" t="s">
        <v>11</v>
      </c>
      <c r="L6" s="10" t="s">
        <v>12</v>
      </c>
      <c r="M6" s="13" t="s">
        <v>13</v>
      </c>
      <c r="N6" s="10" t="s">
        <v>11</v>
      </c>
      <c r="O6" s="10" t="s">
        <v>12</v>
      </c>
      <c r="P6" s="13" t="s">
        <v>13</v>
      </c>
      <c r="Q6" s="10" t="s">
        <v>11</v>
      </c>
      <c r="R6" s="10" t="s">
        <v>12</v>
      </c>
      <c r="S6" s="13" t="s">
        <v>13</v>
      </c>
      <c r="T6" s="12"/>
    </row>
    <row r="7" s="2" customFormat="1" ht="22.5" customHeight="1" spans="1:1024 1025:16384">
      <c r="A7" s="14" t="s">
        <v>14</v>
      </c>
      <c r="B7" s="14">
        <v>15</v>
      </c>
      <c r="C7" s="14">
        <v>22</v>
      </c>
      <c r="D7" s="14">
        <v>13741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2</v>
      </c>
      <c r="L7" s="14">
        <v>2</v>
      </c>
      <c r="M7" s="14">
        <v>2608</v>
      </c>
      <c r="N7" s="14">
        <v>0</v>
      </c>
      <c r="O7" s="14">
        <v>0</v>
      </c>
      <c r="P7" s="14">
        <v>0</v>
      </c>
      <c r="Q7" s="14">
        <v>1</v>
      </c>
      <c r="R7" s="14">
        <v>1</v>
      </c>
      <c r="S7" s="14">
        <v>1891</v>
      </c>
      <c r="T7" s="14">
        <f>S7+P7+M7+J7+G7+D7</f>
        <v>18240</v>
      </c>
    </row>
    <row r="8" s="2" customFormat="1" ht="22.5" customHeight="1" spans="1:1024 1025:16384">
      <c r="A8" s="14" t="s">
        <v>15</v>
      </c>
      <c r="B8" s="14">
        <v>10</v>
      </c>
      <c r="C8" s="14">
        <v>12</v>
      </c>
      <c r="D8" s="14">
        <v>7405</v>
      </c>
      <c r="E8" s="14">
        <v>0</v>
      </c>
      <c r="F8" s="14">
        <v>0</v>
      </c>
      <c r="G8" s="14">
        <v>0</v>
      </c>
      <c r="H8" s="14">
        <v>3</v>
      </c>
      <c r="I8" s="14">
        <v>3</v>
      </c>
      <c r="J8" s="14">
        <v>300</v>
      </c>
      <c r="K8" s="14">
        <v>1</v>
      </c>
      <c r="L8" s="14">
        <v>1</v>
      </c>
      <c r="M8" s="14">
        <v>1304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f t="shared" ref="T8:T24" si="0">S8+P8+M8+J8+G8+D8</f>
        <v>9009</v>
      </c>
    </row>
    <row r="9" s="2" customFormat="1" ht="22.5" customHeight="1" spans="1:1024 1025:16384">
      <c r="A9" s="14" t="s">
        <v>16</v>
      </c>
      <c r="B9" s="14">
        <v>22</v>
      </c>
      <c r="C9" s="14">
        <v>35</v>
      </c>
      <c r="D9" s="14">
        <v>23605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7</v>
      </c>
      <c r="L9" s="14">
        <v>7</v>
      </c>
      <c r="M9" s="14">
        <f>11580+1304</f>
        <v>12884</v>
      </c>
      <c r="N9" s="14">
        <v>0</v>
      </c>
      <c r="O9" s="14">
        <v>0</v>
      </c>
      <c r="P9" s="14">
        <v>0</v>
      </c>
      <c r="Q9" s="14">
        <v>3</v>
      </c>
      <c r="R9" s="14">
        <v>5</v>
      </c>
      <c r="S9" s="14">
        <v>9455</v>
      </c>
      <c r="T9" s="14">
        <f t="shared" si="0"/>
        <v>45944</v>
      </c>
    </row>
    <row r="10" s="2" customFormat="1" ht="22.5" customHeight="1" spans="1:1024 1025:16384">
      <c r="A10" s="14" t="s">
        <v>17</v>
      </c>
      <c r="B10" s="14">
        <v>9</v>
      </c>
      <c r="C10" s="14">
        <v>24</v>
      </c>
      <c r="D10" s="14">
        <v>11870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7</v>
      </c>
      <c r="L10" s="14">
        <v>7</v>
      </c>
      <c r="M10" s="14">
        <f>5867+4730</f>
        <v>10597</v>
      </c>
      <c r="N10" s="14">
        <v>0</v>
      </c>
      <c r="O10" s="14">
        <v>0</v>
      </c>
      <c r="P10" s="14">
        <v>0</v>
      </c>
      <c r="Q10" s="14">
        <v>1</v>
      </c>
      <c r="R10" s="14">
        <v>1</v>
      </c>
      <c r="S10" s="14">
        <v>1406</v>
      </c>
      <c r="T10" s="14">
        <f t="shared" si="0"/>
        <v>23873</v>
      </c>
    </row>
    <row r="11" s="2" customFormat="1" ht="22.5" customHeight="1" spans="1:1024 1025:16384">
      <c r="A11" s="14" t="s">
        <v>18</v>
      </c>
      <c r="B11" s="14">
        <v>19</v>
      </c>
      <c r="C11" s="14">
        <v>31</v>
      </c>
      <c r="D11" s="14">
        <v>21505</v>
      </c>
      <c r="E11" s="14">
        <v>0</v>
      </c>
      <c r="F11" s="14">
        <v>0</v>
      </c>
      <c r="G11" s="14">
        <v>0</v>
      </c>
      <c r="H11" s="14">
        <v>3</v>
      </c>
      <c r="I11" s="14">
        <v>3</v>
      </c>
      <c r="J11" s="14">
        <v>300</v>
      </c>
      <c r="K11" s="14">
        <v>2</v>
      </c>
      <c r="L11" s="14">
        <v>2</v>
      </c>
      <c r="M11" s="14">
        <f>1304+1304</f>
        <v>2608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f t="shared" si="0"/>
        <v>24413</v>
      </c>
    </row>
    <row r="12" s="2" customFormat="1" ht="22.5" customHeight="1" spans="1:1024 1025:16384">
      <c r="A12" s="14" t="s">
        <v>19</v>
      </c>
      <c r="B12" s="14">
        <v>17</v>
      </c>
      <c r="C12" s="14">
        <v>30</v>
      </c>
      <c r="D12" s="14">
        <f>22296-3640</f>
        <v>18656</v>
      </c>
      <c r="E12" s="14">
        <v>0</v>
      </c>
      <c r="F12" s="14">
        <v>0</v>
      </c>
      <c r="G12" s="14">
        <v>0</v>
      </c>
      <c r="H12" s="14">
        <v>3</v>
      </c>
      <c r="I12" s="14">
        <v>3</v>
      </c>
      <c r="J12" s="14">
        <v>300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f t="shared" si="0"/>
        <v>18956</v>
      </c>
    </row>
    <row r="13" s="2" customFormat="1" ht="22.5" customHeight="1" spans="1:1024 1025:16384">
      <c r="A13" s="14" t="s">
        <v>20</v>
      </c>
      <c r="B13" s="14">
        <v>44</v>
      </c>
      <c r="C13" s="14">
        <v>75</v>
      </c>
      <c r="D13" s="14">
        <v>49086</v>
      </c>
      <c r="E13" s="14">
        <v>0</v>
      </c>
      <c r="F13" s="14">
        <v>0</v>
      </c>
      <c r="G13" s="14">
        <v>0</v>
      </c>
      <c r="H13" s="14">
        <v>4</v>
      </c>
      <c r="I13" s="14">
        <v>4</v>
      </c>
      <c r="J13" s="14">
        <v>400</v>
      </c>
      <c r="K13" s="14">
        <v>2</v>
      </c>
      <c r="L13" s="14">
        <v>2</v>
      </c>
      <c r="M13" s="14">
        <v>2608</v>
      </c>
      <c r="N13" s="14">
        <v>0</v>
      </c>
      <c r="O13" s="14">
        <v>0</v>
      </c>
      <c r="P13" s="14">
        <v>0</v>
      </c>
      <c r="Q13" s="14">
        <v>1</v>
      </c>
      <c r="R13" s="14">
        <v>1</v>
      </c>
      <c r="S13" s="14">
        <v>1891</v>
      </c>
      <c r="T13" s="14">
        <f t="shared" si="0"/>
        <v>53985</v>
      </c>
    </row>
    <row r="14" s="2" customFormat="1" ht="22.5" customHeight="1" spans="1:1024 1025:16384">
      <c r="A14" s="14" t="s">
        <v>21</v>
      </c>
      <c r="B14" s="14">
        <v>25</v>
      </c>
      <c r="C14" s="14">
        <v>40</v>
      </c>
      <c r="D14" s="14">
        <v>26535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6</v>
      </c>
      <c r="L14" s="14">
        <v>6</v>
      </c>
      <c r="M14" s="14">
        <f>7094+1304+1304</f>
        <v>9702</v>
      </c>
      <c r="N14" s="14">
        <v>0</v>
      </c>
      <c r="O14" s="14">
        <v>0</v>
      </c>
      <c r="P14" s="14">
        <v>0</v>
      </c>
      <c r="Q14" s="14">
        <v>1</v>
      </c>
      <c r="R14" s="14">
        <v>1</v>
      </c>
      <c r="S14" s="14">
        <v>1891</v>
      </c>
      <c r="T14" s="14">
        <f t="shared" si="0"/>
        <v>38128</v>
      </c>
    </row>
    <row r="15" s="2" customFormat="1" ht="22.5" customHeight="1" spans="1:1024 1025:16384">
      <c r="A15" s="14" t="s">
        <v>22</v>
      </c>
      <c r="B15" s="14">
        <v>41</v>
      </c>
      <c r="C15" s="14">
        <v>67</v>
      </c>
      <c r="D15" s="14">
        <v>41791</v>
      </c>
      <c r="E15" s="14">
        <v>0</v>
      </c>
      <c r="F15" s="14">
        <v>0</v>
      </c>
      <c r="G15" s="14">
        <v>0</v>
      </c>
      <c r="H15" s="14">
        <v>4</v>
      </c>
      <c r="I15" s="14">
        <v>4</v>
      </c>
      <c r="J15" s="14">
        <v>400</v>
      </c>
      <c r="K15" s="14">
        <v>9</v>
      </c>
      <c r="L15" s="14">
        <v>9</v>
      </c>
      <c r="M15" s="14">
        <v>13372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f t="shared" si="0"/>
        <v>55563</v>
      </c>
    </row>
    <row r="16" s="2" customFormat="1" ht="22.5" customHeight="1" spans="1:1024 1025:16384">
      <c r="A16" s="14" t="s">
        <v>23</v>
      </c>
      <c r="B16" s="14">
        <v>14</v>
      </c>
      <c r="C16" s="14">
        <v>18</v>
      </c>
      <c r="D16" s="14">
        <v>11895</v>
      </c>
      <c r="E16" s="14">
        <v>0</v>
      </c>
      <c r="F16" s="14">
        <v>0</v>
      </c>
      <c r="G16" s="14">
        <v>0</v>
      </c>
      <c r="H16" s="14">
        <v>2</v>
      </c>
      <c r="I16" s="14">
        <v>2</v>
      </c>
      <c r="J16" s="14">
        <v>200</v>
      </c>
      <c r="K16" s="14">
        <v>3</v>
      </c>
      <c r="L16" s="14">
        <v>3</v>
      </c>
      <c r="M16" s="14">
        <v>5790</v>
      </c>
      <c r="N16" s="14">
        <v>0</v>
      </c>
      <c r="O16" s="14">
        <v>0</v>
      </c>
      <c r="P16" s="14">
        <v>0</v>
      </c>
      <c r="Q16" s="14">
        <v>2</v>
      </c>
      <c r="R16" s="14">
        <v>2</v>
      </c>
      <c r="S16" s="14">
        <v>3782</v>
      </c>
      <c r="T16" s="14">
        <f t="shared" si="0"/>
        <v>21667</v>
      </c>
    </row>
    <row r="17" s="2" customFormat="1" ht="22.5" customHeight="1" spans="1:20">
      <c r="A17" s="14" t="s">
        <v>24</v>
      </c>
      <c r="B17" s="14">
        <v>25</v>
      </c>
      <c r="C17" s="14">
        <v>36</v>
      </c>
      <c r="D17" s="14">
        <v>24156</v>
      </c>
      <c r="E17" s="14">
        <v>0</v>
      </c>
      <c r="F17" s="14">
        <v>0</v>
      </c>
      <c r="G17" s="14">
        <v>0</v>
      </c>
      <c r="H17" s="14">
        <v>2</v>
      </c>
      <c r="I17" s="14">
        <v>2</v>
      </c>
      <c r="J17" s="14">
        <v>200</v>
      </c>
      <c r="K17" s="14">
        <v>6</v>
      </c>
      <c r="L17" s="14">
        <v>6</v>
      </c>
      <c r="M17" s="14">
        <v>7824</v>
      </c>
      <c r="N17" s="14">
        <v>0</v>
      </c>
      <c r="O17" s="14">
        <v>0</v>
      </c>
      <c r="P17" s="14">
        <v>0</v>
      </c>
      <c r="Q17" s="14">
        <v>1</v>
      </c>
      <c r="R17" s="14">
        <v>1</v>
      </c>
      <c r="S17" s="14">
        <v>1591</v>
      </c>
      <c r="T17" s="14">
        <f t="shared" si="0"/>
        <v>33771</v>
      </c>
    </row>
    <row r="18" s="2" customFormat="1" ht="22.5" customHeight="1" spans="1:20">
      <c r="A18" s="14" t="s">
        <v>25</v>
      </c>
      <c r="B18" s="14">
        <v>9</v>
      </c>
      <c r="C18" s="14">
        <v>17</v>
      </c>
      <c r="D18" s="14">
        <v>11440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f t="shared" si="0"/>
        <v>11440</v>
      </c>
    </row>
    <row r="19" s="2" customFormat="1" ht="22.5" customHeight="1" spans="1:20">
      <c r="A19" s="14" t="s">
        <v>26</v>
      </c>
      <c r="B19" s="14">
        <v>22</v>
      </c>
      <c r="C19" s="14">
        <v>41</v>
      </c>
      <c r="D19" s="14">
        <v>26436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4</v>
      </c>
      <c r="L19" s="14">
        <v>4</v>
      </c>
      <c r="M19" s="14">
        <f>2608+2608</f>
        <v>5216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f t="shared" si="0"/>
        <v>31652</v>
      </c>
    </row>
    <row r="20" s="2" customFormat="1" ht="22.5" customHeight="1" spans="1:20">
      <c r="A20" s="14" t="s">
        <v>27</v>
      </c>
      <c r="B20" s="14">
        <v>43</v>
      </c>
      <c r="C20" s="14">
        <v>71</v>
      </c>
      <c r="D20" s="14">
        <f>47970-845</f>
        <v>47125</v>
      </c>
      <c r="E20" s="14">
        <v>0</v>
      </c>
      <c r="F20" s="14">
        <v>0</v>
      </c>
      <c r="G20" s="14">
        <v>0</v>
      </c>
      <c r="H20" s="14">
        <v>3</v>
      </c>
      <c r="I20" s="14">
        <v>3</v>
      </c>
      <c r="J20" s="14">
        <v>300</v>
      </c>
      <c r="K20" s="14">
        <v>8</v>
      </c>
      <c r="L20" s="14">
        <v>8</v>
      </c>
      <c r="M20" s="14">
        <v>14188</v>
      </c>
      <c r="N20" s="14">
        <v>0</v>
      </c>
      <c r="O20" s="14">
        <v>0</v>
      </c>
      <c r="P20" s="14">
        <v>0</v>
      </c>
      <c r="Q20" s="14">
        <v>3</v>
      </c>
      <c r="R20" s="14">
        <v>3</v>
      </c>
      <c r="S20" s="14">
        <f>2937+2937-1891</f>
        <v>3983</v>
      </c>
      <c r="T20" s="14">
        <f t="shared" si="0"/>
        <v>65596</v>
      </c>
    </row>
    <row r="21" s="2" customFormat="1" ht="22.5" customHeight="1" spans="1:20">
      <c r="A21" s="15" t="s">
        <v>28</v>
      </c>
      <c r="B21" s="14">
        <f>SUM(B7:B20)</f>
        <v>315</v>
      </c>
      <c r="C21" s="14">
        <f t="shared" ref="C21:T21" si="1">SUM(C7:C20)</f>
        <v>519</v>
      </c>
      <c r="D21" s="14">
        <f t="shared" si="1"/>
        <v>335246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24</v>
      </c>
      <c r="I21" s="14">
        <f t="shared" si="1"/>
        <v>24</v>
      </c>
      <c r="J21" s="14">
        <f t="shared" si="1"/>
        <v>2400</v>
      </c>
      <c r="K21" s="14">
        <f t="shared" si="1"/>
        <v>57</v>
      </c>
      <c r="L21" s="14">
        <f t="shared" si="1"/>
        <v>57</v>
      </c>
      <c r="M21" s="14">
        <f t="shared" si="1"/>
        <v>88701</v>
      </c>
      <c r="N21" s="14">
        <f t="shared" si="1"/>
        <v>0</v>
      </c>
      <c r="O21" s="14">
        <f t="shared" si="1"/>
        <v>0</v>
      </c>
      <c r="P21" s="14">
        <f t="shared" si="1"/>
        <v>0</v>
      </c>
      <c r="Q21" s="14">
        <f t="shared" si="1"/>
        <v>13</v>
      </c>
      <c r="R21" s="14">
        <f t="shared" si="1"/>
        <v>15</v>
      </c>
      <c r="S21" s="14">
        <f t="shared" si="1"/>
        <v>25890</v>
      </c>
      <c r="T21" s="14">
        <f t="shared" si="1"/>
        <v>452237</v>
      </c>
    </row>
  </sheetData>
  <mergeCells count="11">
    <mergeCell ref="A3:T3"/>
    <mergeCell ref="A4:D4"/>
    <mergeCell ref="I4:L4"/>
    <mergeCell ref="B5:D5"/>
    <mergeCell ref="E5:G5"/>
    <mergeCell ref="H5:J5"/>
    <mergeCell ref="K5:M5"/>
    <mergeCell ref="N5:P5"/>
    <mergeCell ref="Q5:S5"/>
    <mergeCell ref="A5:A6"/>
    <mergeCell ref="T5:T6"/>
  </mergeCells>
  <dataValidations count="6">
    <dataValidation type="list" allowBlank="1" sqref="B3">
      <formula1>[1]TOWN!#REF!</formula1>
    </dataValidation>
    <dataValidation type="list" allowBlank="1" sqref="C3">
      <formula1>[1]VILLAGE!#REF!</formula1>
    </dataValidation>
    <dataValidation type="list" allowBlank="1" sqref="D3">
      <formula1>[1]GRANTTYPE!#REF!</formula1>
    </dataValidation>
    <dataValidation type="list" allowBlank="1" sqref="F3">
      <formula1>[1]CARDTYPE!#REF!</formula1>
    </dataValidation>
    <dataValidation type="list" allowBlank="1" sqref="H3">
      <formula1>[1]BCLX!#REF!</formula1>
    </dataValidation>
    <dataValidation type="custom" allowBlank="1" showErrorMessage="1" errorTitle="提示" error="请输入不超过2位小数位的数字" sqref="M3">
      <formula1>TRUNC(M3,2)=M3</formula1>
    </dataValidation>
  </dataValidations>
  <printOptions horizontalCentered="1"/>
  <pageMargins left="0.433070866141732" right="0.433070866141732" top="0.748031496062992" bottom="0.748031496062992" header="0.31496062992126" footer="0.31496062992126"/>
  <pageSetup paperSize="9" scale="85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地瓜</cp:lastModifiedBy>
  <dcterms:created xsi:type="dcterms:W3CDTF">2006-09-26T03:21:00Z</dcterms:created>
  <cp:lastPrinted>2024-10-20T22:41:00Z</cp:lastPrinted>
  <dcterms:modified xsi:type="dcterms:W3CDTF">2025-12-08T01:05:51Z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