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40" activeTab="1"/>
  </bookViews>
  <sheets>
    <sheet name="乡村振兴项目 (3)" sheetId="1" r:id="rId1"/>
    <sheet name="乡村振兴项目" sheetId="2" r:id="rId2"/>
    <sheet name="问卷调查分值表" sheetId="3" r:id="rId3"/>
    <sheet name="资金明细表" sheetId="4" r:id="rId4"/>
    <sheet name="乡村振兴项目 (2)" sheetId="5" state="hidden" r:id="rId5"/>
  </sheets>
  <definedNames>
    <definedName name="_xlnm.Print_Titles" localSheetId="1">'乡村振兴项目'!$1:$4</definedName>
    <definedName name="_xlnm.Print_Area" localSheetId="1">'乡村振兴项目'!$A$1:$J$29</definedName>
    <definedName name="_xlnm.Print_Titles" localSheetId="4">'乡村振兴项目 (2)'!$1:$4</definedName>
    <definedName name="_xlnm.Print_Area" localSheetId="4">'乡村振兴项目 (2)'!$A$1:$J$28</definedName>
    <definedName name="_xlnm.Print_Titles" localSheetId="0">'乡村振兴项目 (3)'!$1:$4</definedName>
    <definedName name="_xlnm.Print_Area" localSheetId="0">'乡村振兴项目 (3)'!$A$1:$J$38</definedName>
  </definedNames>
  <calcPr fullCalcOnLoad="1"/>
</workbook>
</file>

<file path=xl/comments5.xml><?xml version="1.0" encoding="utf-8"?>
<comments xmlns="http://schemas.openxmlformats.org/spreadsheetml/2006/main">
  <authors>
    <author>Administrator</author>
  </authors>
  <commentList>
    <comment ref="D22" authorId="0">
      <text>
        <r>
          <rPr>
            <b/>
            <sz val="9"/>
            <rFont val="宋体"/>
            <family val="0"/>
          </rPr>
          <t>Administrator:</t>
        </r>
        <r>
          <rPr>
            <sz val="9"/>
            <rFont val="宋体"/>
            <family val="0"/>
          </rPr>
          <t xml:space="preserve">
洛江区常住人口数量为24.72万人 2022.5.2 </t>
        </r>
      </text>
    </comment>
  </commentList>
</comments>
</file>

<file path=xl/sharedStrings.xml><?xml version="1.0" encoding="utf-8"?>
<sst xmlns="http://schemas.openxmlformats.org/spreadsheetml/2006/main" count="489" uniqueCount="286">
  <si>
    <t>附件二：</t>
  </si>
  <si>
    <t>德化县农业农村局2022年财政衔接推进乡村振兴补助资金项目</t>
  </si>
  <si>
    <t>绩效评价指标体系及分值表</t>
  </si>
  <si>
    <t>一级指标</t>
  </si>
  <si>
    <t>二级指标</t>
  </si>
  <si>
    <t>分值</t>
  </si>
  <si>
    <t>三级指标</t>
  </si>
  <si>
    <t>指标解释</t>
  </si>
  <si>
    <t>评分标准</t>
  </si>
  <si>
    <t>得分</t>
  </si>
  <si>
    <t>佐证材料</t>
  </si>
  <si>
    <t>评分说明</t>
  </si>
  <si>
    <t>决策
（20分）　</t>
  </si>
  <si>
    <t>项目立项　</t>
  </si>
  <si>
    <t>立项依据充分性</t>
  </si>
  <si>
    <t>项目立项是否符合法律法规、相关政策、发展规划以及部门职责，用以反映和考核项目立项依据情况。</t>
  </si>
  <si>
    <t>项目立项符合国家法律法规、国民经济发展规划和相关政策；符合行业发展规划和政策要求；与部门职责范围相符，属于部门履职所需；属于公共财政支持范围，是否符合中央、地方事权支出责任划分原则；不与相关部门同类项目或部门内部相关项目重复。一项不符扣1分，扣完为止。</t>
  </si>
  <si>
    <t>立项相关资料（已有）</t>
  </si>
  <si>
    <t>根据《中共福建省委 福建省人民政府印发&lt;关于实现巩固拓展脱贫攻坚成果同乡村振兴有效衔接的实施意见&gt;的通知》（闽委发[2021]12号）、《泉州市委扶贫开发成果巩固与乡村振兴工作领导小组关于印发&lt;实现巩固拓展脱贫攻坚成果同乡村振兴有效衔接贯彻措施&gt;的通知》（泉委振兴组[2021]5号）、《中共德化县委扶贫开发成果巩固与乡村振兴工作领导小组关于印发〈巩固拓展脱贫攻坚成果同乡村振兴有效衔接实施方案〉的通知》（德委振兴组[2022]3号）等文件精神申请设立，项目立项符合国家法律法规、国民经济发展规划和相关政策；符合行业发展规划和政策要求；与部门职责范围相符，属于部门履职所需；属于公共财政支持范围，符合中央、地方事权支出责任划分原则；不与相关部门同类项目或部门内部相关项目重复。</t>
  </si>
  <si>
    <t>立项程序规范性</t>
  </si>
  <si>
    <t>项目申请、设立过程是否符合相关要求，用以反映和考核项目立项的规范情况。</t>
  </si>
  <si>
    <t>按照规定的程序申请设立；审批文件、材料符合相关要求；事前是否已经过必要的可行性研究、专家论证、风险评估、绩效评估、集体决策。一项不符扣1分。</t>
  </si>
  <si>
    <t>根据《中共德化县委扶贫开发成果巩固与乡村振兴工作领导小组关于印发〈巩固拓展脱贫攻坚成果同乡村振兴有效衔接实施方案〉的通知》（德委振兴组〔2022〕3号）、《德化县乡村振兴试点示范专项资金管理办法》（德财〔2020〕34号）等文件实施，审批文件、材料符合要求，且事前经过必要的可行性研究、集体决策。</t>
  </si>
  <si>
    <t>绩效目标　</t>
  </si>
  <si>
    <t>绩效目标合理性</t>
  </si>
  <si>
    <t>项目所设定的绩效目标是否依据充分，是否符合客观实际，用以反映和考核项目绩效目标与项目实施的相符情况。</t>
  </si>
  <si>
    <t>制定绩效目标；绩效目标与实际工作内容相关；项目预期产出效益和效果符合正常的业绩水平；与预算确定的项目投资额或资金量相匹配。一项不符扣1分，扣完为止。</t>
  </si>
  <si>
    <t>提供绩效目标申请表</t>
  </si>
  <si>
    <t>2022年绩效目标为：（1）进一步推动巩固拓展脱贫攻坚成果同乡村振兴有效衔接，健全防止返贫动态监测和帮扶机制，建立健全农村低收入人口长效帮扶机制，着力巩固拓展“两不愁三保障”工作，改善低收入农户的生产生活面貌，确保不发生返贫致贫预象；（2）统筹抓好3个整镇推进“五好”创建试点乡镇和31个省市级乡村振兴试点示范村建设，发展壮大村集体经济，培育特色优势产业，提升整体发展水平，巩固拓展脱贫攻坚成果，推进乡村全面振兴。</t>
  </si>
  <si>
    <t>绩效指标明确性</t>
  </si>
  <si>
    <t>依据绩效目标设定的绩效指标是否清晰、细化、可衡量等，用以反映和考核项目绩效目标的明细化情况。</t>
  </si>
  <si>
    <t>将项目绩效目标细化分解为具体的绩效指标；通过清晰、可衡量的指标值予以体现；与项目目标任务数或计划数相对应。一项不符扣1分。</t>
  </si>
  <si>
    <t>根据《关于下达2022年度省级财政衔接推进乡村振兴补助资金的通知》（德财指标〔2022〕107号）、《德化县财政局 德化县农业农村局关于下达2022年度省级财政衔接推进乡村振兴补助资金的通知》（德财指标〔2022〕495号）等文件附的绩效目标表，项目绩效目标细化分解为具体的绩效指标；但个别三级绩效指标设置不合理，如：（德财指标〔2022〕107号）的成本指标设置为“支持开展“一村一品”示范村建设”，该指标不能较好的体现项目产出成本的控制水平；酌情扣1分，本项得分2分。</t>
  </si>
  <si>
    <t>资金投入</t>
  </si>
  <si>
    <t>预算编制科学性</t>
  </si>
  <si>
    <t>项目预算编制是否经过科学论证、有明确标准，资金额度与年度目标是否相适应，用以反映和考核项目预算编制的科学性、合理性情况。</t>
  </si>
  <si>
    <t>预算编制有明确标准；预算内容与项目内容匹配；预算额度测算依据充分，按照标准编制；预算确定的项目投资额或资金量与工作任务相匹配。一项不符扣1分。</t>
  </si>
  <si>
    <t>本项目采用“可行性缺口补助”的回报模式</t>
  </si>
  <si>
    <t>根据德化县衔接推进乡村振兴补助资金自评报告，项目年初预算资金6,354.40万元，实际支出6,354.40万元，预算内容与项目内容匹配，预算额度测算依据充分，预算确定的项目资金量与工作任务相匹配。</t>
  </si>
  <si>
    <t>资金分配合理性</t>
  </si>
  <si>
    <t>项目预算资金分配是否有测算依据，与补助单位或地方实际是否相适应，用以反映和考核项目预算资金分配的科学性、合理性情况。</t>
  </si>
  <si>
    <t>预算资金分配依据充分；分配额度合理，与实际情况相适应。一项不符扣2分。</t>
  </si>
  <si>
    <t>根据《德化县财政局 德化县农业农村局关于下达2022年度中央财政衔接推进乡村振兴补助资金的通知》（德财指标〔2022〕4号）、《福建省财政厅 福建省农业农村厅关于提前下达2022年度省级财政衔接推进乡村振兴补助资金的通知》（闽财农指〔2021〕100号）、《泉州市财政局 泉州市农业农村局关于印发&lt;泉州市市级财政衔接推进乡村振兴补助资金管理规定&gt;的通知》（泉财规[2022]1号）等文件合理分配。</t>
  </si>
  <si>
    <t>根据《福建省财政厅 福建省农业农村厅关于提前下达2022年度中央财政衔接推进乡村振兴补助资金的通知》（闽财农指〔2021〕86号）、《福建省财政厅 福建省农业农村厅关于提前下达2022年度省级财政衔接推进乡村振兴补助资金的通知》（闽财农指〔2021〕100号）、《泉州市财政局 泉州市农业农村局关于印发&lt;泉州市市级财政衔接推进乡村振兴补助资金管理规定&gt;的通知》（泉财规[2022]1号）等文件合理分配。</t>
  </si>
  <si>
    <t>过程
（20分）</t>
  </si>
  <si>
    <t>资金管理</t>
  </si>
  <si>
    <t>资金到位率</t>
  </si>
  <si>
    <t>实际到位资金与预算资金的比率，用以反映和考核资金落实情况对项目实施的总体保障程度。</t>
  </si>
  <si>
    <t>资金到位率=（实际到位资金/预算资金）×100%。
①资金到位率90%及以上 得满分；
②小于90%的，得分=资金到位率/90%×分值。</t>
  </si>
  <si>
    <t>项目资本金全部到位的材料</t>
  </si>
  <si>
    <t>根据德化县衔接推进乡村振兴补助资金自评报告，项目资金实际到位资金为6,354.40万元，预算资金为6,354.40万元。资金到位率=（实际到位资金/预算资金)×100%=（6,354.40/6,354.40）×100%=100%。</t>
  </si>
  <si>
    <t>预算执行率</t>
  </si>
  <si>
    <t>项目预算资金是否按照计划执行，用以反映或考核项目预算执行情况</t>
  </si>
  <si>
    <t>预算执行率=（实际支出资金/实际到位资金）×100%。预算执行率95%及以上得满分；小于95%的，得分=预算执行率/95%×分值。</t>
  </si>
  <si>
    <t>经核查，德化县2022年衔接推进乡村振兴补助资金实际到位资金为6,354.40万元，其中：中央资金261.00万元，省级资金1,383.40 万元，市级资金3,280.00万元，县级资金1,430.00万元，已经全部使用于项目建设，预算执行率100%。</t>
  </si>
  <si>
    <t>资金使用合规性</t>
  </si>
  <si>
    <t>项目资金使用是否符合相关的财务管理制度规定，用以反映和考核项目资金的规范运行情况。</t>
  </si>
  <si>
    <t>资金使用符合国家财经法规和财务管理制度以及有关专项资金管理办法的规定；资金的拨付有完整的审批程序和手续；符合项目预算批复或合同规定的用途；不存在截留、挤占、挪用、虚列支出等情况。一项不符扣1分。</t>
  </si>
  <si>
    <t>经核查，德化县农业农村局2022年财政衔接推进乡村振兴补助资金项目的资金使用符合《财政部 国家乡村振兴局等6部门关于印发&lt;中央财政衔接推进乡村补助资金管理办法&gt;的通知》（财农〔2021〕19号）、《福建省财政厅 福建省乡村振兴局等7部门关于印发&lt;福建省省级财政衔接推进乡村振兴补助资金管理办法&gt;的通知》（闽财农[2021]15号）、《泉州市财政局 泉州市农业农村局关于印发&lt;泉州市市级财政衔接推进乡村振兴补助资金管理规定&gt;的通知》（泉财规[2022]1号）等有关专项资金管理办法的规定，资金的拨付有完整的审批程序和手续，符合项目预算批复的用途。</t>
  </si>
  <si>
    <t>组织实施</t>
  </si>
  <si>
    <t>管理制度健全性</t>
  </si>
  <si>
    <t>项目单位的财务和业务管理制度是否健全，用以反映和考核财务和业务管理制度对项目顺利实施的保障情况。</t>
  </si>
  <si>
    <t>制定或具有相应的财务和业务管理制度；财务和业务管理制度是否合法、合规、完整。一项不符扣1-2分。</t>
  </si>
  <si>
    <t>晋江市明晋会展有限责任公司工程制定《晋江市国际会展中心项目计量支付、工程款拨付和其它费拨付流程审批实施办法》《工程招标采购管理办法》《资金拨付管理制度》《场馆服务手册》《展馆办事指南》等财务和业务管理制度</t>
  </si>
  <si>
    <t>本项资金根据《财政部 国家乡村振兴局等6部门关于印发&lt;中央财政衔接推进乡村补助资金管理办法&gt;的通知》（财农〔2021〕19号）、《福建省财政厅 福建省乡村振兴局等7部门关于印发&lt;福建省省级财政衔接推进乡村振兴补助资金管理办法&gt;的通知》（闽财农[2021]15号）、《泉州市财政局 泉州市农业农村局关于印发&lt;泉州市市级财政衔接推进乡村振兴补助资金管理规定&gt;的通知》（泉财规[2022]1号）等文件实行，但未在另制定相关制度。酌情扣1分，本项得分3分。</t>
  </si>
  <si>
    <t>制度执行有效性</t>
  </si>
  <si>
    <t>项目实施是否符合相关管理规定；相关人员是否熟悉并遵循相应的管理规定，用以反映和考核相关管理制度的有效执行情况。</t>
  </si>
  <si>
    <t>遵守相关法律法规和相关管理规定；项目调整及支出调整手续是否完备；项目合同书、验收报告、技术鉴定等资料齐全并及时归档；项目实施的人员条件、场地设备、信息支撑等落实到位。一项不符扣1分，扣完为止。</t>
  </si>
  <si>
    <r>
      <t>查阅项目档案及与相关人员沟通，</t>
    </r>
    <r>
      <rPr>
        <sz val="8"/>
        <color indexed="10"/>
        <rFont val="宋体"/>
        <family val="0"/>
      </rPr>
      <t>德化县农业农村局遵守相关法律法规和相关管理规定，按照《泉州市财政局 泉州市农业农村局关于印发&lt;泉州市市级财政衔接推进乡村振兴补助资金管理规定&gt;的通知》（泉财规[2022]1号）文件执行，项目合同书、验收报告、技术鉴定等资料齐全并及时归档。</t>
    </r>
  </si>
  <si>
    <t>产出
（30分）</t>
  </si>
  <si>
    <t>产出数量</t>
  </si>
  <si>
    <t>扶持农田整治
完成率</t>
  </si>
  <si>
    <t>根据2022年度项目所设定的绩效目标值，完成农田整治面积≥6400亩</t>
  </si>
  <si>
    <t>完成率=（实际完成数/目标值）*100%，大于或等于100%，得4分；小于100%，得分=完成率*分值。</t>
  </si>
  <si>
    <r>
      <t>经查阅《德化县农业农村局 德化县财政局关于下达2022年市级财政衔接推进乡村振兴补助资金（农业产业基础设施项目）的通知》(德农[2022]159号)及与</t>
    </r>
    <r>
      <rPr>
        <sz val="8"/>
        <color indexed="10"/>
        <rFont val="宋体"/>
        <family val="0"/>
      </rPr>
      <t>相关人员沟通</t>
    </r>
    <r>
      <rPr>
        <sz val="8"/>
        <color indexed="62"/>
        <rFont val="宋体"/>
        <family val="0"/>
      </rPr>
      <t>，</t>
    </r>
    <r>
      <rPr>
        <sz val="8"/>
        <color indexed="10"/>
        <rFont val="宋体"/>
        <family val="0"/>
      </rPr>
      <t>2022年已完成</t>
    </r>
    <r>
      <rPr>
        <sz val="8"/>
        <color indexed="62"/>
        <rFont val="宋体"/>
        <family val="0"/>
      </rPr>
      <t>对春美乡、大铭乡、汤头乡、美湖镇、赤水镇、南埕镇、上涌镇、葛坑镇（8个乡镇）的农田灌溉设施、田间道路、输配电设施，土壤改良、农田防护与生态保护、农田杆线、农棚田舍和卫生的整治。共计6433亩。完成率=（实际完成数/目标值）*100%=（6433/6400）*100%=100.52%。完成率&gt;100%，得3分。</t>
    </r>
  </si>
  <si>
    <t>扶持脱贫户数
完成率</t>
  </si>
  <si>
    <t>根据2022年度项目所设定的绩效目标值，完成扶持脱贫户数≥1082户</t>
  </si>
  <si>
    <t>根据2022年度绩效自评表（县级扶贫资金），2022年共完成扶持脱贫户数961户，完成率=（实际完成数/目标值）*100%=（961/1082）*100%=88.82%。得分=88.82*%3=2.66分。</t>
  </si>
  <si>
    <t>“一村一品”示范村建设完成率</t>
  </si>
  <si>
    <t>根据2022年度项目所设定的绩效目标值，完成市“一村一品”示范村建设数量≥3个</t>
  </si>
  <si>
    <t>按照《德化县财政局 德化县农业农村局关于下达2022年度省级财政衔接推进乡村振兴补助资金和乡村振兴试点示范资金的通知》(德财指标[2022]14号)、《德化县财政局 德化县农业农村局关于下达2022年度省级财政衔接推进乡村振兴补助资金的通知》(德财指标[2022]107号)、（德财指标[2022]495号)等文件要求，对龙浔镇英山村（淮山）、三班镇龙阙村（德化黑鸡）、上涌镇门头村（德化梨）、春美乡上春村（黄花菜）4个“一村一品”示范村的特色产业发展进行扶持补助建设。共发放补助资金400.00万元。完成率=（实际完成数/目标值）*100%=（4/3）*100%=133.33%。完成率&gt;100%，得3分。</t>
  </si>
  <si>
    <t>带动低收入村集体经济创收项目建设
完成率</t>
  </si>
  <si>
    <t>2022年完成带动28个低收入村集体经济创收项目建设，增加低收入村集体经营性收入，提高经济收益。</t>
  </si>
  <si>
    <t>根据《德化县财政局 德化县农业农村局关于下达2022年度市级财政衔接推进乡村振兴补助资金（村集体经济创收项目）的通知》(德财[2022]213号)文件要求，通过对2021年德化县15个乡镇28个村集体经营性收入20万元以下的乡村进行扶持补助建设，发放补助资金535.00万元。完成率=（实际完成数/目标值）*100%=（28/28）*100%=100%。完成率=100%，得3分。</t>
  </si>
  <si>
    <t>产出质量</t>
  </si>
  <si>
    <t>省级试点村合格率</t>
  </si>
  <si>
    <t>根据2022年度项目所设定的绩效目标值，完成省级试点村建设数量≥4个</t>
  </si>
  <si>
    <t>得分=（实际完成数/计划数）×该指标分值。</t>
  </si>
  <si>
    <t>评价表（有）</t>
  </si>
  <si>
    <t>建设项目验收合格率</t>
  </si>
  <si>
    <t>用以反映和考核建设项目完工质量合格率的实现程度。</t>
  </si>
  <si>
    <t>①验收合格率100%，得4分；②验收合格率＜100%，按1个项目未验收合格扣1分，扣完为止。</t>
  </si>
  <si>
    <t>产出时效</t>
  </si>
  <si>
    <t>资金发放及时性</t>
  </si>
  <si>
    <t>项目实际应拨付的金额是否在1个自然年度内全部拨付。</t>
  </si>
  <si>
    <t>①及时且全额拨付（3分），②全额拨付不及时（1-2分）；③未拨付（0分）</t>
  </si>
  <si>
    <t>根据提供的财政直接支付凭证，2021年8月12日，洛江区财政局已转账至金融代理机构，由代理机构转至个人账户，资金发放及时。</t>
  </si>
  <si>
    <t>根据提供的2022年度衔接资金指标文件明细表，2022年度的衔接资金已及时拨付，未存在未拨付情况。</t>
  </si>
  <si>
    <t>完成及时性</t>
  </si>
  <si>
    <t>项目实际完成时间与计划完成时间的比较，用以反映和考核项目产出时效目标的实现程度。
实际完成时间：项目实施单位完成该项目实际所耗用的时间。
计划完成时间：按照项目实施计划或相关规定完成该项目所需的时间。
比较项目实施时间与计划时间的差异情况。</t>
  </si>
  <si>
    <t>按时完成得满分；每超1个月扣1分，扣完为止。</t>
  </si>
  <si>
    <t>产出成本</t>
  </si>
  <si>
    <t>成本控制率</t>
  </si>
  <si>
    <t>财政衔接推进乡村振兴补助资金是否按照年初的立项预算执行，总体支出是否超过项目年初预算总额。</t>
  </si>
  <si>
    <t>①总体支出未超项目年初预算的，得4分；
②总体支出超过项目年初预算的10%以内，得2分，
③总体支出超过项目年初预算大于10%，得0分。</t>
  </si>
  <si>
    <t>根据2022年度绩效自评表及查阅相关资料，项目年初预算金额为500.00万元。财政衔接推进乡村振兴补助资金实际支付金额为480.10万元，未超过项目年初预算，本项得分5分。</t>
  </si>
  <si>
    <t>根据提供的德化县衔接推进乡村振兴补助资金自评报告及查阅相关资料，项目年初预算金额为6,353.40万元。衔接推进乡村振兴补助费用实际支付金额为6,353.40万元，未超过项目年初预算，本项得分5分。</t>
  </si>
  <si>
    <t>效益
（30分）</t>
  </si>
  <si>
    <t>社会效益</t>
  </si>
  <si>
    <t>提升粮食综合生产能力</t>
  </si>
  <si>
    <t>通过改善农业产业基础设施条件；提高农田灌溉效率，降低灌溉成本，促进粮食生产发展，提升粮食综合生产能力。</t>
  </si>
  <si>
    <t>①效果显著（5分）；②效果较显著（3-4分）；③效果一般（1-2分）；④效果不明显（0分）。</t>
  </si>
  <si>
    <t>社会效益、经济效益评价（已有）</t>
  </si>
  <si>
    <t>推进地区发展，提高农业发展水平</t>
  </si>
  <si>
    <t>项目的实施对推进地区发展及提高农业发展水平的作用。</t>
  </si>
  <si>
    <t>促进巩固拓展脱贫攻坚与乡村振兴的衔接度</t>
  </si>
  <si>
    <t>通过扶持各级乡镇开发公益性岗位吸纳脱贫劳动力就地就近就业，脱贫户自主经营、自主创业及补齐必要的农村人居环境整治和小型公益性基础设施建设的补助，促进巩固拓展脱贫攻坚与乡村振兴的衔接度</t>
  </si>
  <si>
    <t>促进脱贫人口新增
就业率</t>
  </si>
  <si>
    <t>项目的实施对促进脱贫人口就业率的提升情况。</t>
  </si>
  <si>
    <t>①明显提升10分；②有提升但不明显1-9分；③无提升0分）</t>
  </si>
  <si>
    <t>改善提升低收入农户住房环境</t>
  </si>
  <si>
    <t>项目投入对提升低收入农户住房环境的改善情况。</t>
  </si>
  <si>
    <t>①住房环境改善提升情况显著的（5分）；②住房环境改善提升情况较好的（3-4分）；③一般的（1-2分）；④无效果的（0分）。</t>
  </si>
  <si>
    <t>按照《德化县财政局 德化县农业农村局关于下达2022年市级财政衔接推进乡村振兴补助资金（低收入农户住房改善提升项目）的通知》(德财[2022]109号)文件要求，通过对德化县15个乡镇81户低收入农户的住房进行改善提升补助，共发放补助资金150.00万元，显著的改善了居住环境，解决了群众实际困难，提升了脱贫质量，消除了返贫致贫风险。</t>
  </si>
  <si>
    <t>经济效益</t>
  </si>
  <si>
    <t>项目村集体经济年化投资收益率</t>
  </si>
  <si>
    <t>通过财政补助资金额，撬动社会资金投入，有效扩大试点村建设，带来的间接效益。</t>
  </si>
  <si>
    <t>1.5倍及以上得满分，每减少0.1倍扣1分，扣完为止。
社会资金撬动倍率=项目总投资金额/财政补助金额</t>
  </si>
  <si>
    <t>根据项目单位提供的数据，2021年项目总投资金额为11,900.00万元，其中：省市区级财政补助金额为2,455.15万元，撬动社会资本投入金额为9,444.85万元。社会资金撬动倍率=项目总投资金额/财政补助金额=119,00.00/2,455.15=4.85倍</t>
  </si>
  <si>
    <t>集体经济年经营收入10万以上的村占比</t>
  </si>
  <si>
    <t>项目村集体经济收入增长率</t>
  </si>
  <si>
    <t>扶持脱贫人口发展生产稳定增收
增长率</t>
  </si>
  <si>
    <t>根据（德财指标[2022]4号)文件要求，完成扶持脱贫人口发展生产稳定增收指标。
目标值：稳定增收增长率30%及以上。</t>
  </si>
  <si>
    <t>完成稳定稳收增长率30%及以上得满分，未完成的，按每减少1%扣1分（不足1%的按1%计算），扣完为止。
增长率=（实际完成数-补助金额）/补助金额</t>
  </si>
  <si>
    <t>村财收入增长率</t>
  </si>
  <si>
    <t>主要反映2022年度洛江区67个村村财收入总额同比2021年是否增加。
目标值：村财收入同比增长18%及以上。</t>
  </si>
  <si>
    <t>增长率≥18%（7分）；
小于18%，得分=实际增长率/18%*分值。</t>
  </si>
  <si>
    <t>生态影响</t>
  </si>
  <si>
    <t>验收报告（已有）</t>
  </si>
  <si>
    <r>
      <t>按照《德化县财政局 德化县农业农村局关于下达2022年市级财政衔接推进乡村振兴补助资金（低收入农户住房改善提升项目）的通知》(德财[2022]109号)文件要求及查阅项目单位提供的资料（2022年住房条件改善提升明细表），通过对德化县15个乡镇86户低收入农户的住房进行改善提升补助，共发放补助资金150.00万元，显著的改善了低收入农户的居住环境，解决了群众实际困难</t>
    </r>
    <r>
      <rPr>
        <strike/>
        <sz val="8"/>
        <rFont val="宋体"/>
        <family val="0"/>
      </rPr>
      <t>，提升了脱贫质量，消除了返贫致贫风险。</t>
    </r>
  </si>
  <si>
    <t>对15个乡镇86户低收入农户的住房进行改善提升补助，从根本上解决了群众的实际困难，提升了低收入农户的居住环境，较显著的改善了乡村居住环境，让农户过上了更加宜居的新生活。</t>
  </si>
  <si>
    <t>可持续影响</t>
  </si>
  <si>
    <t>促进增加各村村财收入的可持续性</t>
  </si>
  <si>
    <t>项目投入对增加本地区各村村财收入的可持续影响效果。</t>
  </si>
  <si>
    <t>①影响效果显著的（5分）；②影响效果较好的（3分）；③一般的（1分）；④无效果的（0分）。</t>
  </si>
  <si>
    <t>根据《泉州市洛江区农业农村和水务局 泉州市洛江区财政局关于下达2022年区级财政衔接推进乡村振兴建设项目补助资金（第一批）的通知》（泉洛政农水联[2022]51号）、《泉州市洛江区农业农村和水务局 泉州市洛江区财政局关于下达2022年区级财政衔接推进乡村振兴建设项目补助资金（第二批）的通知》（泉洛政农水联[2022]68号）及洛江区2022年区级财政衔接推进乡村振兴项目汇总表的相关要求，通过对项目区内的25个村实施低收入村集体经济创收、农业产业基础设施等项目的建设，助力扶持发展壮大村集体经济，提高经营性收入，较好的促进各村村财收入增加。</t>
  </si>
  <si>
    <t>消除规模性返贫致贫风险隐患的可持续性</t>
  </si>
  <si>
    <t>项目投入对消除本地区规模性返贫致贫风险隐患的可持续影响效果。</t>
  </si>
  <si>
    <t>通过项目实施，对288户市定脱贫户及55户区处级领导干部挂钩帮扶对象进行帮扶慰问，共发放帮扶慰问资金285,400.00元；同时也对项目区内各乡镇低收入农户的住房环境进行改善提升，解决脱贫户的基本生活困难，落实民生保障工作，提升脱贫质量；且对消除本地区规模性返贫致贫风险隐患具有显著的可持续影响效果。</t>
  </si>
  <si>
    <t>满意度</t>
  </si>
  <si>
    <t>社会公众满意度</t>
  </si>
  <si>
    <t>社会公众对项目实施的满意程度。</t>
  </si>
  <si>
    <t>满意度≥90%（5分）；80%≤满意度＜90%（4分）；70%≤满意度＜80%（3分），满意度＜70%（0分）</t>
  </si>
  <si>
    <t>根据问卷调查，发放120份，收回120份，满意度平均值为96.65%。</t>
  </si>
  <si>
    <t>总分</t>
  </si>
  <si>
    <t>2022年财政衔接推进乡村振兴补助资金项目</t>
  </si>
  <si>
    <t>根据《中共福建省委 福建省人民政府印发&lt;关于实现巩固拓展脱贫攻坚成果同乡村振兴有效衔接的实施意见&gt;的通知》（闽委发〔2021〕12号）、《泉州市委扶贫开发成果巩固与乡村振兴工作领导小组关于印发&lt;实现巩固拓展脱贫攻坚成果同乡村振兴有效衔接贯彻措施&gt;的通知》（泉委振兴组〔2021〕5号）、《中共德化县委扶贫开发成果巩固与乡村振兴工作领导小组关于印发〈巩固拓展脱贫攻坚成果同乡村振兴有效衔接实施方案〉的通知》（德委振兴组〔2022〕3号）等文件精神申请设立，项目立项符合国家法律法规、国民经济发展规划和相关政策；符合行业发展规划和政策要求；与部门职责范围相符，属于部门履职所需；属于公共财政支持范围，符合中央、地方事权支出责任划分原则；不与相关部门同类项目或部门内部相关项目重复。</t>
  </si>
  <si>
    <t>2022年绩效目标为：（1）进一步推动巩固拓展脱贫攻坚成果同乡村振兴有效衔接，健全防止返贫动态监测和帮扶机制，建立健全农村低收入人口长效帮扶机制，着力巩固拓展“两不愁三保障”和饮水安全成果，改善低收入农户的生产生活面貌，确保不发生返贫致贫预象；（2）统筹抓好3个整镇推进“五好”创建试点乡镇和31个省市级乡村振兴试点示范村建设，培育特色优势产业，发展壮大村集体经济，提升整体发展水平，巩固拓展脱贫攻坚成果，推进乡村全面振兴。</t>
  </si>
  <si>
    <t>一是根据《关于下达2022年度省级财政衔接推进乡村振兴补助资金的通知》（德财指标〔2022〕107号）、《德化县财政局 德化县农业农村局关于下达2022年度省级财政衔接推进乡村振兴补助资金的通知》（德财指标〔2022〕495号）等文件附的绩效目标表，项目绩效目标细化分解为具体的绩效指标；但个别三级绩效指标设置不合理，如：（德财指标〔2022〕107号）文件附的绩效目标表的成本指标设置为“支持开展“一村一品”示范村建设”，该指标不能较好的体现项目产出成本的控制水平；二是项目责任单位提供的德化县衔接推进乡村振兴补助资金自评报告，未附相应的绩效目标表。综合以上情况，酌情扣1.5分，本项得分1.5分。</t>
  </si>
  <si>
    <t>根据2022年德化县农业农村局财政衔接推进乡村振兴补助资金明细表及自评报告，项目年初预算资金为6,354.40万元，实际支出资金为6,354.40万元，预算内容与项目内容匹配，预算额度测算依据充分，预算确定的项目资金量与工作任务相匹配。</t>
  </si>
  <si>
    <t>根据《德化县财政局 德化县农业农村局关于下达2022年度中央财政衔接推进乡村振兴补助资金的通知》（德财指标〔2022〕4号）、《福建省财政厅 福建省农业农村厅关于提前下达2022年度省级财政衔接推进乡村振兴补助资金的通知》（闽财农指〔2021〕100号）、《泉州市财政局 泉州市农业农村局关于印发&lt;泉州市市级财政衔接推进乡村振兴补助资金管理规定&gt;的通知》（泉财规〔2022〕1号）等文件合理分配。</t>
  </si>
  <si>
    <t>资金到位率=（实际到位资金/预算资金）×100%。
①资金到位率90%及以上，得满分；
②小于90%的，得分=资金到位率/90%×分值。</t>
  </si>
  <si>
    <t>根据2022年德化县农业农村局财政衔接推进乡村振兴补助资金明细表及自评报告，项目实际到位资金为6,354.40万元，预算资金为6,354.40万元。资金到位率=（实际到位资金/预算资金)×100%=（6,354.40/6,354.40）×100%=100%。</t>
  </si>
  <si>
    <t>预算执行率=（实际支出资金/实际到位资金）×100%。预算执行率95%及以上，得满分；小于95%的，得分=预算执行率/95%×分值。</t>
  </si>
  <si>
    <t>经核查，德化县农业农村局2022年财政衔接推进乡村振兴补助资金实际到位资金为6,354.40万元，其中：中央资金261.00万元，省级资金1,383.40万元，市级资金3,280.00万元，县级资金1,430.00万元，已经全部使用于项目建设，预算执行率100%。</t>
  </si>
  <si>
    <t>经核查，德化县农业农村局2022年财政衔接推进乡村振兴补助资金项目的资金使用符合《财政部 国家乡村振兴局等6部门关于印发&lt;中央财政衔接推进乡村补助资金管理办法&gt;的通知》（财农〔2021〕19号）、《福建省财政厅 福建省乡村振兴局等7部门关于印发&lt;福建省省级财政衔接推进乡村振兴补助资金管理办法&gt;的通知》（闽财农〔2021〕15号）、《泉州市财政局 泉州市农业农村局关于印发&lt;泉州市市级财政衔接推进乡村振兴补助资金管理规定&gt;的通知》（泉财规〔2022〕1号）等有关专项资金管理办法的规定，资金的拨付有完整的审批程序和手续，符合项目预算批复的用途。</t>
  </si>
  <si>
    <t>本项资金根据《财政部 国家乡村振兴局等6部门关于印发&lt;中央财政衔接推进乡村补助资金管理办法&gt;的通知》（财农〔2021〕19号）、《福建省财政厅 福建省乡村振兴局等7部门关于印发&lt;福建省省级财政衔接推进乡村振兴补助资金管理办法&gt;的通知》（闽财农〔2021〕15号）、《泉州市财政局 泉州市农业农村局关于印发&lt;泉州市市级财政衔接推进乡村振兴补助资金管理规定&gt;的通知》（泉财规〔2022〕1号）等文件实行，具备合法、合规、完整的财务和业务管理制度。</t>
  </si>
  <si>
    <t>查阅项目档案及与相关人员沟通，德化县农业农村局遵守相关法律法规和相关管理规定，按照《财政部 国家乡村振兴局等6部门关于印发&lt;中央财政衔接推进乡村补助资金管理办法&gt;的通知》（财农〔2021〕19号）、《福建省财政厅 福建省乡村振兴局等7部门关于印发&lt;福建省省级财政衔接推进乡村振兴补助资金管理办法&gt;的通知》（闽财农〔2021〕15号）、《泉州市财政局 泉州市农业农村局关于印发&lt;泉州市市级财政衔接推进乡村振兴补助资金管理规定&gt;的通知》（泉财规〔2022〕1号）文件执行，酌情扣1分，本项得分3分。</t>
  </si>
  <si>
    <t>完成率=（实际完成数/目标值）×100%，大于或等于100%，得5分；小于100%，每减少10%扣1分（不足10%的按10%计算），扣完为止。</t>
  </si>
  <si>
    <t>根据2022年度绩效自评表（德化县2022年度县级扶贫专项资金），2022年共完成扶持脱贫户数961户，完成率=（实际完成数/目标值）×100%=（961/1082）×100%=88.82%；经与相关人员沟通核实，961户为2022年实际应扶持脱贫户数，差额数量121户为死亡减少户数，特殊情况不扣分，本项得分5分。</t>
  </si>
  <si>
    <t>扶持“一村一品”示范村及省级产业强镇建设完成率</t>
  </si>
  <si>
    <t>根据2022年度项目所设定的绩效目标值，完成扶持“一村一品”示范村及省级产业强镇建设数量≥5个</t>
  </si>
  <si>
    <t>完成率=（实际完成数/目标值）×100%，大于或等于100%，得5分；小于100%，得分=完成率×分值。</t>
  </si>
  <si>
    <t>经查阅《福建省农业农村厅关于公布2019年“一村一品”示范村和农业产业化示范联合体名单的通知》（闽农综〔2019〕157号)、《德化县财政局 德化县农业农村局关于下达2022年度省级财政衔接推进乡村振兴补助资金和乡村振兴试点示范资金的通知》(德财指标〔2022〕14号)、《德化县财政局 德化县农业农村局关于下达2022年度省级财政衔接推进乡村振兴补助资金的通知》(德财指标〔2022〕107号)、（德财指标〔2022〕495号）及与相关人员沟通，2022年已完成扶持龙浔镇英山村（淮山）、三班镇龙阙村（德化黑鸡）、上涌镇门头村（德化梨）、春美乡上春村（黄花菜）4个“一村一品”示范村的特色产业发展及大铭乡（生姜）农业产业强镇的建设补助。共发放补助资金900.00万元。完成率=（实际完成数/目标值）×100%=（5/5）×100%=100.00%。完成率=100%，得5分。</t>
  </si>
  <si>
    <t>扶持低收入村集体经济创收项目建设
完成率</t>
  </si>
  <si>
    <t>2022年完成带动2021年度村集体经营性收入20万元以下的低收入村集体经济创收项目的扶持补助建设，增加低收入村集体经营性收入，提高经济收益。
目标值：扶持补助带动村数≥28个</t>
  </si>
  <si>
    <t>根据《德化县财政局 德化县农业农村局关于下达2022年市级财政衔接推进乡村振兴补助资金（村集体经济创收项目）的通知》(德财〔2022〕213号)文件要求及与查阅相关资料，2022年已完成带动2021年度村集体经营性收入20万元以下的低收入村集体经济创收项目的扶持补助建设村数为28个，共发放补助资金535.00万元。完成率=（实际完成数/目标值）×100%=（28/28）×100%=100%。完成率=100%，得5分。</t>
  </si>
  <si>
    <t>与相关人员沟通</t>
  </si>
  <si>
    <t>项目验收合格率</t>
  </si>
  <si>
    <t>用以反映和考核项目完工质量合格率的实现程度。</t>
  </si>
  <si>
    <t>①验收合格率100%，得5分；②验收合格率＜100%，按1个项目未验收合格扣1分，扣完为止。</t>
  </si>
  <si>
    <t>根据项目单位提供的资料，一是雷锋镇、三班镇的低收农户住房改善提升项目均已完工且通过验收；二是根据《泉州市农业农村局关于2022-2023年度农田连片整治专项检查情况的通知》（泉农建〔2023〕1号）文件内容及查阅赤水镇、大铭乡、上涌镇、春美乡的农田成片整治项目的相关资料，发现该类项目正处于整改阶段，无法按标准评分。本项得分5分。</t>
  </si>
  <si>
    <t>补助发放及时性</t>
  </si>
  <si>
    <t>主要通过项目单位是否在规定时限内及时完成补助资金发放工作，用以反映和考核补助资金发放的实现程度。</t>
  </si>
  <si>
    <t>①及时发放（5分），②一项工作未及时完成扣1分，扣完为止。</t>
  </si>
  <si>
    <t>经抽查自评表及自评报告，2021年发放公交车财政补贴624万元，货运物流企业补贴568万元。因税务半年报送一次资料，未能按季完成。综合考虑，本项得分3分。</t>
  </si>
  <si>
    <t>根据项目单位提供的资料及抽查雷锋镇住房改善提升项目、三班镇村集体经济创收项目的扶持补助资金的支付凭证显示，扶持补助资金均已及时发放，未存在还未发放情况，根据评分标准，本项得分5分。</t>
  </si>
  <si>
    <t>①总体支出未超项目年初预算的，得5分；
②总体支出超过项目年初预算的10%以内，得2.5分，
③总体支出超过项目年初预算大于10%，得0分。</t>
  </si>
  <si>
    <t>根据2022年德化县农业农村局财政衔接推进乡村振兴补助资金明细表及自评报告，项目年初预算金额为6,354.40万元，实际支付金额为6,354.40万元，未超过项目年初预算。本项得分5分。</t>
  </si>
  <si>
    <t>主要通过扶持各级乡镇开发公益性岗位吸纳脱贫劳动力就地就近就业，脱贫户自主经营、自主创业及补齐必要的农村人居环境整治和小型公益性基础设施建设的补助，促进巩固拓展脱贫攻坚与乡村振兴的衔接度。</t>
  </si>
  <si>
    <t>效果显著（4分）；效果较显著（2-3分）；效果一般（1分）；效果不明显（0分）。</t>
  </si>
  <si>
    <t>根据《德化县财政局 德化县农业农村局关于下达2022年度中央财政衔接推进乡村振兴补助资金的通知》(德财指标〔2022〕4号)文件要求，对带动脱贫户发展生产、稳定就业、吸纳脱贫劳动力、农村人居环境整治等项目进行扶持补助及结合问卷调查，综合平均分值达到90分以上，效果较为显著。酌情扣1分，本项得分3分。</t>
  </si>
  <si>
    <t>村集体经济创收年化投资收益率</t>
  </si>
  <si>
    <t>根据（德财〔2022〕213号)文件要求，完成德化县15个乡镇的村集体经济创收年化投资收益率≥6%指标。用以反映和考核村集体经济创收项目投资收益的实现程度。</t>
  </si>
  <si>
    <t>完成年化投资收益率6%及以上，得满分；未完成的，按每减少1%扣1分（不足1%的按1%计算），扣完为止。</t>
  </si>
  <si>
    <t>根据项目单位提供的2022年村集体经济创收项目明细表显示：赤水镇、春美乡、三班镇、南埕镇、国宝乡、上涌镇、美湖镇、杨梅乡8个乡镇的年化投资收益率为6%；盖德镇、龙门滩镇、雷锋镇的年化投资收益率为6.50%；水口镇、桂阳乡的年化投资收益率为8%；汤头乡、葛坑镇的年化投资收益率为10%，2022年德化县15个乡镇的村集体经济创收年化投资收益率均≥6%。完成指标要求，但未附相关佐证依据，酌情扣1分，本项得分3分。</t>
  </si>
  <si>
    <t>扶持脱贫人口发展生产稳定增收率</t>
  </si>
  <si>
    <t>根据（德财指标〔2022〕4号)文件要求，完成扶持脱贫人口发展生产稳定增收指标。
目标值：稳定增收率10%及以上。</t>
  </si>
  <si>
    <t>完成发展生产稳定征收率10%及以上，得满分；未完成的，按每减少1%扣1分（不足1%的按1%计算），扣完为止。
增收率=（2022年实际增收金额-2022年补助金额）/2022年补助金额×100%</t>
  </si>
  <si>
    <t>根据项目单位提供的2022年扶持脱贫户产业发展明细表显示：2022年扶持脱贫户产业发展总补助金额为1,110,000.00元；2022年脱贫户产业发展的总增收金额为1,441,364.97元，增收率=（1,441,364.97-1,110,000.00）/1,110,000.00×100%=331,364.97/1,110,000.00×100%=29.85%，完成指标要求，但未附相关佐证依据，酌情扣1分，本项得分3分。</t>
  </si>
  <si>
    <t>浔中镇、盖德镇、雷锋镇、南埕镇、三班镇、美湖镇、龙门滩镇</t>
  </si>
  <si>
    <t>生态效益</t>
  </si>
  <si>
    <t>改善农村人居环境</t>
  </si>
  <si>
    <t>通过项目实施，反映和考核促进农村人居环境改善情况。</t>
  </si>
  <si>
    <t>①改善农村人居环境显著的（5分）；②较好改善农村人居环境的（3-4分）；③一般的（1-2分）；④无效果的（0分）</t>
  </si>
  <si>
    <t>按照《德化县财政局 德化县农业农村局关于下达2022年第一批市级财政衔接推进乡村振兴补助资金（巩固衔接补短板项目）的通知》(德财〔2022〕110号)、《德化县财政局 德化县农业农村局关于下达2022年第二批市级财政衔接推进乡村振兴补助资金（巩固衔接补短板项目）的通知》(德财〔2022〕186号)、《德化县财政局 德化县农业农村局关于下达2022年市级财政衔接推进乡村振兴补助资金（低收入农户住房改善提升项目）的通知》(德财〔2022〕109号)文件要求，通过对8个乡镇的村内道路、生产道路、机耕道路进行路面修复及硬化，对村容村貌、综合环境及饮水工程等基础设施进行提升，结合问卷调查：“您觉得低收入农户居住环境的改善提升效果如何？（分值10分）”，该问题平均得分达到9分以上。较显著的提升了低收入农户的居住环境，有效的促进了农村人居环境改善，让农户过上了更加宜居的新生活。</t>
  </si>
  <si>
    <t>及查阅项目单位提供的资料（2022年住房条件改善提升明细表）
共发放补助资金150.00万元，</t>
  </si>
  <si>
    <t>影响效果显著的（4分）；影响效果较好的（2-3分）；一般的（1分）；无效果的（0分）。</t>
  </si>
  <si>
    <t>根据《德化县财政局 德化县农业农村局关于下达2022年市级财政衔接推进乡村振兴补助资金（产业发展项目）的通知》(德财〔2022〕176号)、《德化县财政局 德化县农业农村局关于下达2022年市级财政衔接推进乡村振兴（产业发展项目）第二补助资金的通知》(德财〔2022〕199号)、《德化县财政局 德化县农业农村局关于下达2022年市级财政衔接推进乡村振兴专项资金（第三批产业发展项目）的通知》(德财〔2022〕200号)、《德化县财政局 德化县农业农村局关于下达2022年市级财政衔接推进乡村振兴补助资金（村集体经济创收项目）的通知》(德财〔2022〕213号)文件要求，通过对项目区内18个乡镇的农村产业发展项目及项目区内15个乡镇的低收入村集体经济创收项目进行补助，助力扶持低收农户产业增收，发展壮大村集体经济，提高经营性收入，能较好的促进各村村财收入增加。</t>
  </si>
  <si>
    <t>及洛江区2022年区级财政衔接推进乡村振兴项目汇总表的相关要求</t>
  </si>
  <si>
    <t>消除返贫致贫风险隐患的可持续性</t>
  </si>
  <si>
    <t>项目投入对消除本地区返贫致贫风险隐患的可持续影响效果。</t>
  </si>
  <si>
    <t>通过项目实施，对我县15个乡镇86户低收入农户的住房环境进行改善提升，共发放补助资金150.00万元；同时对我县国定、省定建档立卡脱贫户购买的县级商业医疗补充保险进行帮扶补助；从根本上解决了脱贫户的基本生活困难，落实了民生保障工作，提升了脱贫质量；并且对消除本地区返贫致贫风险隐患具有显著的可持续影响效果。</t>
  </si>
  <si>
    <t>解决了群众的实际困难，</t>
  </si>
  <si>
    <t>根据问卷调查，发放120份，收回120份，满意度平均值为97.67%。</t>
  </si>
  <si>
    <t>建斌</t>
  </si>
  <si>
    <t>巧龙</t>
  </si>
  <si>
    <t>亮清</t>
  </si>
  <si>
    <t>小计</t>
  </si>
  <si>
    <t>总合计</t>
  </si>
  <si>
    <t>平均值</t>
  </si>
  <si>
    <t>通过本项目的实施，您所在乡镇脱贫人口的就业率是否有所提升？</t>
  </si>
  <si>
    <t>合计</t>
  </si>
  <si>
    <r>
      <rPr>
        <sz val="12"/>
        <rFont val="仿宋"/>
        <family val="3"/>
      </rPr>
      <t>您觉得低收入农户居住环境的改善提升效果如何？</t>
    </r>
  </si>
  <si>
    <t>财政衔接资金到位明细</t>
  </si>
  <si>
    <t>自评报告</t>
  </si>
  <si>
    <t>结转结余说明</t>
  </si>
  <si>
    <t>单位：万元</t>
  </si>
  <si>
    <t>中央资金</t>
  </si>
  <si>
    <t>省级资金</t>
  </si>
  <si>
    <t>市级资金</t>
  </si>
  <si>
    <t>县级资金</t>
  </si>
  <si>
    <t>2022年 德化县农业农村局 财政衔接推进乡村振兴补助资金明细表</t>
  </si>
  <si>
    <t>2022年度预算资金6,354.40万元，实际到位资金6,354.40万元，实际支出6,354.40万元，明细如下：</t>
  </si>
  <si>
    <t>编号</t>
  </si>
  <si>
    <t>项目</t>
  </si>
  <si>
    <t>年 初</t>
  </si>
  <si>
    <t>实 际</t>
  </si>
  <si>
    <t>实际支出</t>
  </si>
  <si>
    <t>预算金额</t>
  </si>
  <si>
    <t>到位资金</t>
  </si>
  <si>
    <t>合    计</t>
  </si>
  <si>
    <t>2022年绩效目标为：（1）进一步推动巩固拓展脱贫攻坚成果同乡村振兴有效衔接，健全防止返贫动态监测和帮扶机制，建立健全农村低收入人口长效帮扶机制，着力巩固拓展“两不愁三保障”和饮水安全成果，改善低收入农户的生产生活面貌，确保不发生返贫致贫预象；（2）统筹抓好3个整镇推进“五好”创建试点乡镇和31个省市级乡村振兴试点示范村建设，发展壮大村集体经济，提升整体发展水平，巩固拓展脱贫攻坚成果，推进乡村全面振兴。</t>
  </si>
  <si>
    <t>根据《关于下达2022年度中央财政衔接推进乡村振兴补助资金的通知》（德财指标〔2022〕4号）、《关于下达2022年度省级财政衔接推进乡村振兴补助资金的通知》（德财指标〔2022〕107号）、《德化县财政局 德化县农业农村局关于下达2022年度省级财政衔接推进乡村振兴补助资金的通知》（德财指标〔2022〕495号）等文件附的绩效目标表，项目绩效目标细化分解为具体的绩效指标；但个别三级绩效指标设置不合理，一是（德财指标〔2022〕4号）的经济效益指标区域目标值设置为“稳定增收”，该指标未量化，未分解为具体的、可衡量的绩效指标值，不利于事后绩效评价；二是（德财指标〔2022〕107号）的成本指标设置为“支持开展“一村一品”示范村建设”，该指标不能较好的体现项目产出成本的控制水平；酌情扣1分，本项得分2分。</t>
  </si>
  <si>
    <t>根据2021年度绩效自评表，项目年初预算资金1,000.00万元，实际支出756.80万元，结余243.20万元，预算金额与实际资金需求偏离24.32%。预算编制科学论证不够合理，因第一批区级补助资金项目是补助2022年度项目，预算确定的项目投资额与实际工作任务不相匹配。本项扣2分，得分2分。</t>
  </si>
  <si>
    <t>根据《中共泉州市洛江区委 泉州市洛江区人民政府 关于实施乡村振兴战略的实施意见》（泉洛委[2018]50号）、《泉州市洛江区财政局 中共泉州市洛江区委实施乡村振兴战略领导小组办公室关于印发 洛江区乡村振兴试点示范专项资金使用管理具体实施方法的通知》（泉洛财[2020]61号）文件合理分配。</t>
  </si>
  <si>
    <t>根据2021年度绩效自评表，项目资金实际到位资金为756.80万元，预算资金为1,000.00万元。资金到位率=（实际到位资金/预算资金)×100%=（756.80/1,000.00）×100%=75.68%。得分=75.68%/90%×4=3.36分</t>
  </si>
  <si>
    <t>经核查，2021年实际到位资金756.80万元，已经全部使用于项目建设，预算执行率100%。</t>
  </si>
  <si>
    <t>经核查，洛江区农业农村局乡村振兴项目资金使用符合《洛江区乡村振兴试点示范专项资金使用管理具体实施办法》（泉洛财[2020]61号）有关专项资金管理办法的规定，资金的拨付有完整的审批程序和手续，符合项目预算批复的用途。</t>
  </si>
  <si>
    <t>根据《洛江区乡村振兴试点示范专项资金使用管理具体实施办法》(泉洛财[2020]61号)、《中共泉州市洛江区委 泉州市洛江区人民政府 关于实施乡村振兴战略的实施意见》(泉洛委[2018]50号)等文件要求制定了相应的财务和业务管理制度，具备合法、合规、完整的财务和业务管理制度。</t>
  </si>
  <si>
    <t>查阅项目档案及与相关人员沟通，洛江区农业农村和水务局遵守相关法律法规和相关管理规定，按照《泉州市洛江区财政局 中共泉州市洛江区委实施乡村振兴战略领导小组办公室关于印发 洛江区乡村振兴试点示范专项资金使用管理具体实施方法的通知》（泉洛财[2020]61号）文件执行，项目合同书、验收报告、技术鉴定等资料齐全并及时归档。</t>
  </si>
  <si>
    <t>省级乡村振兴试点村建设完成率</t>
  </si>
  <si>
    <t>根据2021年度项目所设定的绩效目标值，完成省级乡村振兴试点村建设数量≥4个</t>
  </si>
  <si>
    <t>根据2021年度绩效自评表，2021年已建设完成河市镇新告村、马甲镇新庵村、罗溪镇洪四村、虹山乡苏山村等4个省级乡村振兴试点村，完成率=100%。</t>
  </si>
  <si>
    <t>市区级试点村建设完成率</t>
  </si>
  <si>
    <t>根据2021年度项目所设定的绩效目标值，完成市区级试点村建设数量≥8个</t>
  </si>
  <si>
    <t>根据2021年度绩效自评表，2021年已建设完成河市镇白洋村、河市镇厝斗村、马甲镇永安村、马甲镇蔡内村、马甲镇后坂村、罗溪镇后溪村、罗溪。镇双溪村、虹山乡虹山村等8个市区级试点村，完成率=100%。</t>
  </si>
  <si>
    <t>市级示范路线建设完成率</t>
  </si>
  <si>
    <t>根据2021年度项目所设定的绩效目标值，完成市级示范路线建设数量≥2条</t>
  </si>
  <si>
    <t>①完成数量≥2个，得4分
②完成数量≥1个，得2分
③完成数量＜1个，得0分</t>
  </si>
  <si>
    <t>根据2021年度绩效自评表，2021年已建设完成河市镇俞大猷公园大道改造提升工程、虹山乡乡村振兴示范线等2条市级示范路线，
完成率=100%。</t>
  </si>
  <si>
    <t>示范村合格率</t>
  </si>
  <si>
    <t>完成市区级‘乡村记忆文化’示范村合格数量≥4个</t>
  </si>
  <si>
    <t>经核查，根据《泉州市档案馆 中共泉州市委党史和地方志研究室关于泉州市“乡村记忆文化”项目建设验收情况的通报》（泉档〔2021〕1号）文件内容，洛江区马甲镇新民村、洛江区马甲镇炉田村、洛江区罗溪镇洪四村、万安街道桥南社区均被评定为“泉州市‘乡村记忆文化’示范村（社区）”“合格”等级，示范村合格数量共计4个。</t>
  </si>
  <si>
    <t>乡村振兴典型案例合格率</t>
  </si>
  <si>
    <t>完成省、市级乡村振兴典型示范村（成效显著村）或实绩突出村入选数量≥2个</t>
  </si>
  <si>
    <t>①入选数量≥2个，得5分
②入选数量≥1个，得2.5分
③入选数量＜1个，得0分</t>
  </si>
  <si>
    <t>根据评价表汇总展会活动的类型（有）</t>
  </si>
  <si>
    <t>经核查，根据《中共泉州市委扶贫开发成果巩固与乡村振兴工作领导小组办公室关于公布泉州市第一批市级乡村振兴典型示范村（成效显著村）和2020年度市级乡村振兴实绩突出村名单的通知》(泉委振兴办[2021]17号)文件内容，洛江区马甲镇新庵村被评选为"泉州市第一批乡村振兴典型示范村（成效显著村）"；洛江区马甲镇永安村被评选为"2020年度省级乡村振兴实绩突出村"。</t>
  </si>
  <si>
    <t>经查阅项目档案及与相关人员沟通，河市镇俞大猷公园大道改造提升工程项目约定竣工日期为2020年6月18日前竣工（2020年2月19日开工，工期为120个日历天），实际竣工日期为2020年9月30日，因受疫情影响逾期3个月多，但未提供相关手续资料，酌情扣2分，本项得6分。</t>
  </si>
  <si>
    <t>宣传力度和知晓度</t>
  </si>
  <si>
    <t>通过强化乡村振兴项目纪录片的宣传力度，提高群众对乡村振兴项目相关政策的知晓度。目标值：“大美洛江”微信公众号乡村振兴项目纪录片视频浏览次数达到10,000人次及以上。</t>
  </si>
  <si>
    <t>2021年11月3日完成“畲香飘千里”乡村振兴项目纪录片的视频摄制，通过“大美洛江”微信公众号进行推广，截止到评价日，视频浏览次数已达到8,029人次，该纪录片有利于强化乡村振兴的宣传力度、提高群众对乡村振兴的知晓度。得分=（8,029/10,000）×5=4分</t>
  </si>
  <si>
    <t>农民人均可支
配收入同比增长率</t>
  </si>
  <si>
    <t>主要反映2021年度洛江区农民人均收入同比2020年是否增加。
目标值：农村居民人均可支配收入比同期增幅10%及以上。</t>
  </si>
  <si>
    <r>
      <t>农民收入：</t>
    </r>
    <r>
      <rPr>
        <sz val="8"/>
        <rFont val="Microsoft YaHei"/>
        <family val="2"/>
      </rPr>
      <t>①</t>
    </r>
    <r>
      <rPr>
        <sz val="8"/>
        <rFont val="宋体"/>
        <family val="0"/>
      </rPr>
      <t>2021年比2020年增加10%及以上（5分）；</t>
    </r>
    <r>
      <rPr>
        <sz val="8"/>
        <rFont val="Microsoft YaHei"/>
        <family val="2"/>
      </rPr>
      <t>②</t>
    </r>
    <r>
      <rPr>
        <sz val="8"/>
        <rFont val="宋体"/>
        <family val="0"/>
      </rPr>
      <t>增幅[8%-10%]（4分）；</t>
    </r>
    <r>
      <rPr>
        <sz val="8"/>
        <rFont val="Microsoft YaHei"/>
        <family val="2"/>
      </rPr>
      <t>③</t>
    </r>
    <r>
      <rPr>
        <sz val="8"/>
        <rFont val="宋体"/>
        <family val="0"/>
      </rPr>
      <t>增幅[6%-8%]（3分）；</t>
    </r>
    <r>
      <rPr>
        <sz val="8"/>
        <rFont val="Microsoft YaHei"/>
        <family val="2"/>
      </rPr>
      <t>④</t>
    </r>
    <r>
      <rPr>
        <sz val="8"/>
        <rFont val="宋体"/>
        <family val="0"/>
      </rPr>
      <t>增幅[4%-6%]（2分）；</t>
    </r>
    <r>
      <rPr>
        <sz val="8"/>
        <rFont val="Microsoft YaHei"/>
        <family val="2"/>
      </rPr>
      <t>⑤</t>
    </r>
    <r>
      <rPr>
        <sz val="8"/>
        <rFont val="宋体"/>
        <family val="0"/>
      </rPr>
      <t>增幅[1%-3%]（1分）；</t>
    </r>
    <r>
      <rPr>
        <sz val="8"/>
        <rFont val="Microsoft YaHei"/>
        <family val="2"/>
      </rPr>
      <t>⑥</t>
    </r>
    <r>
      <rPr>
        <sz val="8"/>
        <rFont val="宋体"/>
        <family val="0"/>
      </rPr>
      <t>无增幅（0分）。</t>
    </r>
  </si>
  <si>
    <t>根据项目单位提供的数据，2020年农民人均可支配收入为20,091.00元，2021年农民人均可支配收入为22,329.00元；
2021年洛江区农民人均可支配收入同比增长率=（2021年农民人均可支配收入-2020年农民人均可支配收入）/2020年农民人均可支配收入×100%=（22,329.00-20,091.00）/20,091.00×100%=11.14%。</t>
  </si>
  <si>
    <t>社会资金撬动倍率</t>
  </si>
  <si>
    <t>用以反映和考核项目是否有效改善乡村的居住环境。</t>
  </si>
  <si>
    <t>①改善农村人居环境显著的（5分）；②较好改善农村人居环境的（3分）；③一般的（1分）；④无效果的（0分）。</t>
  </si>
  <si>
    <t>按照《洛江区2020年农村人居环境整治工作要点》（泉洛人居[2020]1号）文件要求，通过旱厕整治项目的实施和216个旱厕的整治补助，从根本上解决农村厕所造成的环境污染、传染病多发、村容村貌差等问题，显著的改善了乡村居住环境，提高了农民群众的健康水平，让农村百姓过上了更加宜居的新生活。</t>
  </si>
  <si>
    <t>促进当地经济和乡村振兴</t>
  </si>
  <si>
    <t>项目投入对促进当地经济和乡村振兴的可持续影响效果。</t>
  </si>
  <si>
    <t>影响效果显著的（5分）；影响效果较好的（3分）；一般的（1分）；无效果的（0分）。</t>
  </si>
  <si>
    <t>通过推广中草药、花卉种植；花苗栽培、发展油茶文化、建设智能大棚及俞大猷公园大道改造等项目的实施，对促进当地经济和乡村振兴的可持续影响效果较好。</t>
  </si>
  <si>
    <t>根据问卷调查，发放100份，收回100份，满意度平均值为96.65%。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</si>
</sst>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3">
    <font>
      <sz val="12"/>
      <name val="宋体"/>
      <family val="0"/>
    </font>
    <font>
      <sz val="8"/>
      <name val="宋体"/>
      <family val="0"/>
    </font>
    <font>
      <sz val="9"/>
      <name val="宋体"/>
      <family val="0"/>
    </font>
    <font>
      <b/>
      <sz val="12"/>
      <name val="宋体"/>
      <family val="0"/>
    </font>
    <font>
      <sz val="12"/>
      <name val="仿宋"/>
      <family val="3"/>
    </font>
    <font>
      <sz val="7.5"/>
      <name val="宋体"/>
      <family val="0"/>
    </font>
    <font>
      <sz val="8"/>
      <color indexed="62"/>
      <name val="宋体"/>
      <family val="0"/>
    </font>
    <font>
      <sz val="8"/>
      <color indexed="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8"/>
      <name val="Microsoft YaHei"/>
      <family val="2"/>
    </font>
    <font>
      <strike/>
      <sz val="8"/>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rgb="FF4F0FBD"/>
      <name val="宋体"/>
      <family val="0"/>
    </font>
    <font>
      <sz val="8"/>
      <color rgb="FFFF0000"/>
      <name val="宋体"/>
      <family val="0"/>
    </font>
    <font>
      <b/>
      <sz val="8"/>
      <name val="宋体"/>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style="medium"/>
      <right/>
      <top/>
      <bottom style="medium"/>
    </border>
    <border>
      <left/>
      <right style="medium"/>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3">
    <xf numFmtId="0" fontId="0" fillId="0" borderId="0" xfId="0" applyAlignment="1">
      <alignment vertical="center"/>
    </xf>
    <xf numFmtId="0" fontId="1" fillId="0" borderId="0" xfId="0" applyFont="1" applyFill="1" applyAlignment="1">
      <alignment vertical="center"/>
    </xf>
    <xf numFmtId="0" fontId="1" fillId="33"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justify"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9" xfId="0" applyFont="1" applyFill="1" applyBorder="1" applyAlignment="1">
      <alignment horizontal="justify" vertical="center" wrapText="1"/>
    </xf>
    <xf numFmtId="0" fontId="1" fillId="33"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 fillId="0" borderId="0" xfId="0" applyFont="1" applyFill="1" applyAlignment="1">
      <alignment vertical="center"/>
    </xf>
    <xf numFmtId="0" fontId="1" fillId="0" borderId="9" xfId="0" applyFont="1" applyFill="1" applyBorder="1" applyAlignment="1">
      <alignment vertical="center" wrapText="1"/>
    </xf>
    <xf numFmtId="0" fontId="1" fillId="0" borderId="9" xfId="0" applyFont="1" applyFill="1" applyBorder="1" applyAlignment="1">
      <alignment vertical="center" wrapText="1"/>
    </xf>
    <xf numFmtId="0" fontId="1" fillId="34" borderId="9" xfId="0" applyFont="1" applyFill="1" applyBorder="1" applyAlignment="1">
      <alignment vertical="center" wrapText="1"/>
    </xf>
    <xf numFmtId="0" fontId="1" fillId="0" borderId="9" xfId="0" applyFont="1" applyFill="1" applyBorder="1" applyAlignment="1">
      <alignment vertical="center" wrapText="1"/>
    </xf>
    <xf numFmtId="0" fontId="1" fillId="33" borderId="9" xfId="0" applyFont="1" applyFill="1" applyBorder="1" applyAlignment="1">
      <alignment vertical="center" wrapText="1"/>
    </xf>
    <xf numFmtId="0" fontId="1" fillId="33" borderId="9" xfId="0" applyFont="1" applyFill="1" applyBorder="1" applyAlignment="1">
      <alignment vertical="center" wrapText="1"/>
    </xf>
    <xf numFmtId="0" fontId="0" fillId="0" borderId="9" xfId="0" applyFont="1" applyFill="1" applyBorder="1" applyAlignment="1">
      <alignment vertical="center"/>
    </xf>
    <xf numFmtId="0" fontId="1" fillId="34" borderId="9" xfId="0" applyFont="1" applyFill="1" applyBorder="1" applyAlignment="1">
      <alignment vertical="center" wrapText="1"/>
    </xf>
    <xf numFmtId="0" fontId="1" fillId="0" borderId="9" xfId="0"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4" fontId="0" fillId="0" borderId="17" xfId="0" applyNumberFormat="1" applyFon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Alignment="1">
      <alignment horizontal="center" vertical="center"/>
    </xf>
    <xf numFmtId="176" fontId="0" fillId="0" borderId="0" xfId="25" applyNumberFormat="1" applyAlignment="1">
      <alignment horizontal="center" vertical="center"/>
    </xf>
    <xf numFmtId="0" fontId="0" fillId="0" borderId="0" xfId="0" applyAlignment="1">
      <alignment vertical="center"/>
    </xf>
    <xf numFmtId="0" fontId="4" fillId="0" borderId="0" xfId="0" applyFont="1" applyAlignment="1">
      <alignment vertical="center"/>
    </xf>
    <xf numFmtId="0" fontId="1" fillId="0" borderId="0" xfId="0" applyFont="1" applyFill="1" applyAlignment="1">
      <alignment vertical="center"/>
    </xf>
    <xf numFmtId="0" fontId="1"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177" fontId="1" fillId="0" borderId="9" xfId="0" applyNumberFormat="1" applyFont="1" applyFill="1" applyBorder="1" applyAlignment="1">
      <alignment horizontal="center" vertical="center" wrapText="1"/>
    </xf>
    <xf numFmtId="0" fontId="1" fillId="0" borderId="9" xfId="0" applyFont="1" applyFill="1" applyBorder="1" applyAlignment="1">
      <alignment vertical="center" wrapText="1"/>
    </xf>
    <xf numFmtId="0" fontId="51" fillId="0" borderId="9" xfId="0" applyFont="1" applyFill="1" applyBorder="1" applyAlignment="1">
      <alignment vertical="center" wrapText="1"/>
    </xf>
    <xf numFmtId="0" fontId="50" fillId="0" borderId="9" xfId="0" applyFont="1" applyFill="1" applyBorder="1" applyAlignment="1">
      <alignment vertical="center" wrapText="1"/>
    </xf>
    <xf numFmtId="0" fontId="0" fillId="0" borderId="0" xfId="0" applyFont="1" applyAlignment="1">
      <alignmen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34" borderId="9" xfId="0" applyFont="1" applyFill="1" applyBorder="1" applyAlignment="1">
      <alignment horizontal="left" vertical="center" wrapText="1"/>
    </xf>
    <xf numFmtId="0" fontId="50" fillId="0" borderId="9" xfId="0" applyFont="1" applyFill="1" applyBorder="1" applyAlignment="1">
      <alignment horizontal="center" vertical="center"/>
    </xf>
    <xf numFmtId="0" fontId="51" fillId="0" borderId="9"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justify"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justify" vertical="center" wrapText="1"/>
    </xf>
    <xf numFmtId="0" fontId="50" fillId="0" borderId="9" xfId="0" applyFont="1" applyFill="1" applyBorder="1" applyAlignment="1">
      <alignment horizontal="center" vertical="center"/>
    </xf>
    <xf numFmtId="0" fontId="1" fillId="0" borderId="0" xfId="0" applyFont="1" applyFill="1" applyAlignment="1">
      <alignment vertical="center" wrapText="1"/>
    </xf>
    <xf numFmtId="0" fontId="1" fillId="35" borderId="9" xfId="0" applyFont="1" applyFill="1" applyBorder="1" applyAlignment="1">
      <alignment vertical="center" wrapText="1"/>
    </xf>
    <xf numFmtId="0" fontId="50"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zoomScaleSheetLayoutView="100" workbookViewId="0" topLeftCell="B20">
      <selection activeCell="D23" sqref="D23:J23"/>
    </sheetView>
  </sheetViews>
  <sheetFormatPr defaultColWidth="9.00390625" defaultRowHeight="14.25"/>
  <cols>
    <col min="1" max="1" width="6.875" style="3" customWidth="1"/>
    <col min="2" max="2" width="7.875" style="4" customWidth="1"/>
    <col min="3" max="3" width="4.125" style="4" customWidth="1"/>
    <col min="4" max="4" width="12.125" style="4" customWidth="1"/>
    <col min="5" max="5" width="5.125" style="3" customWidth="1"/>
    <col min="6" max="6" width="26.75390625" style="3" customWidth="1"/>
    <col min="7" max="7" width="33.375" style="3" customWidth="1"/>
    <col min="8" max="8" width="6.375" style="5" customWidth="1"/>
    <col min="9" max="9" width="17.375" style="3" hidden="1" customWidth="1"/>
    <col min="10" max="10" width="43.50390625" style="3" customWidth="1"/>
    <col min="11" max="11" width="9.625" style="6" bestFit="1" customWidth="1"/>
    <col min="12" max="16384" width="9.00390625" style="6" customWidth="1"/>
  </cols>
  <sheetData>
    <row r="1" ht="14.25">
      <c r="A1" s="7" t="s">
        <v>0</v>
      </c>
    </row>
    <row r="2" spans="1:14" ht="19.5" customHeight="1">
      <c r="A2" s="8" t="s">
        <v>1</v>
      </c>
      <c r="B2" s="8"/>
      <c r="C2" s="8"/>
      <c r="D2" s="8"/>
      <c r="E2" s="8"/>
      <c r="F2" s="8"/>
      <c r="G2" s="8"/>
      <c r="H2" s="8"/>
      <c r="I2" s="8"/>
      <c r="J2" s="8"/>
      <c r="K2" s="28"/>
      <c r="L2" s="28"/>
      <c r="M2" s="28"/>
      <c r="N2" s="28"/>
    </row>
    <row r="3" spans="1:14" ht="19.5" customHeight="1">
      <c r="A3" s="8" t="s">
        <v>2</v>
      </c>
      <c r="B3" s="8"/>
      <c r="C3" s="8"/>
      <c r="D3" s="8"/>
      <c r="E3" s="8"/>
      <c r="F3" s="8"/>
      <c r="G3" s="8"/>
      <c r="H3" s="8"/>
      <c r="I3" s="8"/>
      <c r="J3" s="8"/>
      <c r="K3" s="28"/>
      <c r="L3" s="28"/>
      <c r="M3" s="28"/>
      <c r="N3" s="28"/>
    </row>
    <row r="4" spans="1:10" ht="28.5" customHeight="1">
      <c r="A4" s="9" t="s">
        <v>3</v>
      </c>
      <c r="B4" s="9" t="s">
        <v>4</v>
      </c>
      <c r="C4" s="9" t="s">
        <v>5</v>
      </c>
      <c r="D4" s="9" t="s">
        <v>6</v>
      </c>
      <c r="E4" s="9" t="s">
        <v>5</v>
      </c>
      <c r="F4" s="9" t="s">
        <v>7</v>
      </c>
      <c r="G4" s="9" t="s">
        <v>8</v>
      </c>
      <c r="H4" s="9" t="s">
        <v>9</v>
      </c>
      <c r="I4" s="9" t="s">
        <v>10</v>
      </c>
      <c r="J4" s="9" t="s">
        <v>11</v>
      </c>
    </row>
    <row r="5" spans="1:11" s="1" customFormat="1" ht="121.5" customHeight="1">
      <c r="A5" s="10" t="s">
        <v>12</v>
      </c>
      <c r="B5" s="10" t="s">
        <v>13</v>
      </c>
      <c r="C5" s="11">
        <v>6</v>
      </c>
      <c r="D5" s="10" t="s">
        <v>14</v>
      </c>
      <c r="E5" s="10">
        <v>3</v>
      </c>
      <c r="F5" s="12" t="s">
        <v>15</v>
      </c>
      <c r="G5" s="13" t="s">
        <v>16</v>
      </c>
      <c r="H5" s="10">
        <v>3</v>
      </c>
      <c r="I5" s="29" t="s">
        <v>17</v>
      </c>
      <c r="J5" s="29" t="s">
        <v>18</v>
      </c>
      <c r="K5" s="6"/>
    </row>
    <row r="6" spans="1:11" s="1" customFormat="1" ht="64.5" customHeight="1">
      <c r="A6" s="14"/>
      <c r="B6" s="14"/>
      <c r="C6" s="11"/>
      <c r="D6" s="10" t="s">
        <v>19</v>
      </c>
      <c r="E6" s="10">
        <v>3</v>
      </c>
      <c r="F6" s="12" t="s">
        <v>20</v>
      </c>
      <c r="G6" s="13" t="s">
        <v>21</v>
      </c>
      <c r="H6" s="10">
        <v>3</v>
      </c>
      <c r="I6" s="29" t="s">
        <v>17</v>
      </c>
      <c r="J6" s="30" t="s">
        <v>22</v>
      </c>
      <c r="K6" s="6"/>
    </row>
    <row r="7" spans="1:11" s="1" customFormat="1" ht="84.75" customHeight="1">
      <c r="A7" s="14"/>
      <c r="B7" s="10" t="s">
        <v>23</v>
      </c>
      <c r="C7" s="11">
        <v>6</v>
      </c>
      <c r="D7" s="10" t="s">
        <v>24</v>
      </c>
      <c r="E7" s="10">
        <v>3</v>
      </c>
      <c r="F7" s="12" t="s">
        <v>25</v>
      </c>
      <c r="G7" s="13" t="s">
        <v>26</v>
      </c>
      <c r="H7" s="10">
        <v>3</v>
      </c>
      <c r="I7" s="31" t="s">
        <v>27</v>
      </c>
      <c r="J7" s="30" t="s">
        <v>28</v>
      </c>
      <c r="K7" s="6"/>
    </row>
    <row r="8" spans="1:11" s="1" customFormat="1" ht="93" customHeight="1">
      <c r="A8" s="14"/>
      <c r="B8" s="10"/>
      <c r="C8" s="11"/>
      <c r="D8" s="10" t="s">
        <v>29</v>
      </c>
      <c r="E8" s="10">
        <v>3</v>
      </c>
      <c r="F8" s="12" t="s">
        <v>30</v>
      </c>
      <c r="G8" s="12" t="s">
        <v>31</v>
      </c>
      <c r="H8" s="10">
        <v>2</v>
      </c>
      <c r="I8" s="31" t="s">
        <v>27</v>
      </c>
      <c r="J8" s="31" t="s">
        <v>32</v>
      </c>
      <c r="K8" s="6"/>
    </row>
    <row r="9" spans="1:10" s="1" customFormat="1" ht="67.5" customHeight="1">
      <c r="A9" s="14"/>
      <c r="B9" s="10" t="s">
        <v>33</v>
      </c>
      <c r="C9" s="11">
        <v>8</v>
      </c>
      <c r="D9" s="10" t="s">
        <v>34</v>
      </c>
      <c r="E9" s="10">
        <v>4</v>
      </c>
      <c r="F9" s="12" t="s">
        <v>35</v>
      </c>
      <c r="G9" s="12" t="s">
        <v>36</v>
      </c>
      <c r="H9" s="15">
        <v>2</v>
      </c>
      <c r="I9" s="30" t="s">
        <v>37</v>
      </c>
      <c r="J9" s="34" t="s">
        <v>38</v>
      </c>
    </row>
    <row r="10" spans="1:12" s="1" customFormat="1" ht="93" customHeight="1">
      <c r="A10" s="14"/>
      <c r="B10" s="14"/>
      <c r="C10" s="11"/>
      <c r="D10" s="10" t="s">
        <v>39</v>
      </c>
      <c r="E10" s="10">
        <v>4</v>
      </c>
      <c r="F10" s="12" t="s">
        <v>40</v>
      </c>
      <c r="G10" s="12" t="s">
        <v>41</v>
      </c>
      <c r="H10" s="15">
        <v>4</v>
      </c>
      <c r="I10" s="32"/>
      <c r="J10" s="30" t="s">
        <v>42</v>
      </c>
      <c r="L10" s="80" t="s">
        <v>43</v>
      </c>
    </row>
    <row r="11" spans="1:10" s="1" customFormat="1" ht="54.75" customHeight="1">
      <c r="A11" s="10" t="s">
        <v>44</v>
      </c>
      <c r="B11" s="10" t="s">
        <v>45</v>
      </c>
      <c r="C11" s="10">
        <v>12</v>
      </c>
      <c r="D11" s="10" t="s">
        <v>46</v>
      </c>
      <c r="E11" s="16">
        <v>4</v>
      </c>
      <c r="F11" s="12" t="s">
        <v>47</v>
      </c>
      <c r="G11" s="12" t="s">
        <v>48</v>
      </c>
      <c r="H11" s="15">
        <v>4</v>
      </c>
      <c r="I11" s="30" t="s">
        <v>49</v>
      </c>
      <c r="J11" s="63" t="s">
        <v>50</v>
      </c>
    </row>
    <row r="12" spans="1:10" s="1" customFormat="1" ht="60" customHeight="1">
      <c r="A12" s="10"/>
      <c r="B12" s="10"/>
      <c r="C12" s="10"/>
      <c r="D12" s="10" t="s">
        <v>51</v>
      </c>
      <c r="E12" s="16">
        <v>4</v>
      </c>
      <c r="F12" s="12" t="s">
        <v>52</v>
      </c>
      <c r="G12" s="12" t="s">
        <v>53</v>
      </c>
      <c r="H12" s="17">
        <v>4</v>
      </c>
      <c r="I12" s="29"/>
      <c r="J12" s="63" t="s">
        <v>54</v>
      </c>
    </row>
    <row r="13" spans="1:10" s="1" customFormat="1" ht="106.5" customHeight="1">
      <c r="A13" s="10"/>
      <c r="B13" s="10"/>
      <c r="C13" s="10"/>
      <c r="D13" s="10" t="s">
        <v>55</v>
      </c>
      <c r="E13" s="10">
        <v>4</v>
      </c>
      <c r="F13" s="12" t="s">
        <v>56</v>
      </c>
      <c r="G13" s="12" t="s">
        <v>57</v>
      </c>
      <c r="H13" s="17">
        <v>4</v>
      </c>
      <c r="I13" s="32"/>
      <c r="J13" s="81" t="s">
        <v>58</v>
      </c>
    </row>
    <row r="14" spans="1:10" s="1" customFormat="1" ht="87" customHeight="1">
      <c r="A14" s="10"/>
      <c r="B14" s="10" t="s">
        <v>59</v>
      </c>
      <c r="C14" s="10">
        <v>8</v>
      </c>
      <c r="D14" s="10" t="s">
        <v>60</v>
      </c>
      <c r="E14" s="16">
        <v>4</v>
      </c>
      <c r="F14" s="12" t="s">
        <v>61</v>
      </c>
      <c r="G14" s="12" t="s">
        <v>62</v>
      </c>
      <c r="H14" s="15">
        <v>3</v>
      </c>
      <c r="I14" s="31" t="s">
        <v>63</v>
      </c>
      <c r="J14" s="30" t="s">
        <v>64</v>
      </c>
    </row>
    <row r="15" spans="1:10" s="56" customFormat="1" ht="75" customHeight="1">
      <c r="A15" s="10"/>
      <c r="B15" s="10"/>
      <c r="C15" s="10"/>
      <c r="D15" s="10" t="s">
        <v>65</v>
      </c>
      <c r="E15" s="16">
        <v>4</v>
      </c>
      <c r="F15" s="12" t="s">
        <v>66</v>
      </c>
      <c r="G15" s="12" t="s">
        <v>67</v>
      </c>
      <c r="H15" s="15">
        <v>4</v>
      </c>
      <c r="I15" s="62"/>
      <c r="J15" s="30" t="s">
        <v>68</v>
      </c>
    </row>
    <row r="16" spans="1:10" ht="85.5" customHeight="1">
      <c r="A16" s="23" t="s">
        <v>69</v>
      </c>
      <c r="B16" s="10" t="s">
        <v>70</v>
      </c>
      <c r="C16" s="66">
        <v>12</v>
      </c>
      <c r="D16" s="66" t="s">
        <v>71</v>
      </c>
      <c r="E16" s="67">
        <v>3</v>
      </c>
      <c r="F16" s="13" t="s">
        <v>72</v>
      </c>
      <c r="G16" s="57" t="s">
        <v>73</v>
      </c>
      <c r="H16" s="17">
        <v>3</v>
      </c>
      <c r="I16" s="30"/>
      <c r="J16" s="82" t="s">
        <v>74</v>
      </c>
    </row>
    <row r="17" spans="1:11" ht="49.5" customHeight="1">
      <c r="A17" s="24"/>
      <c r="B17" s="10"/>
      <c r="C17" s="66"/>
      <c r="D17" s="60" t="s">
        <v>75</v>
      </c>
      <c r="E17" s="68">
        <v>3</v>
      </c>
      <c r="F17" s="69" t="s">
        <v>76</v>
      </c>
      <c r="G17" s="70" t="s">
        <v>73</v>
      </c>
      <c r="H17" s="71">
        <v>2.66</v>
      </c>
      <c r="I17" s="82"/>
      <c r="J17" s="82" t="s">
        <v>77</v>
      </c>
      <c r="K17" s="6">
        <f>800+800+800+805+817+805+805+801</f>
        <v>6433</v>
      </c>
    </row>
    <row r="18" spans="1:10" ht="103.5" customHeight="1">
      <c r="A18" s="24"/>
      <c r="B18" s="10"/>
      <c r="C18" s="66"/>
      <c r="D18" s="66" t="s">
        <v>78</v>
      </c>
      <c r="E18" s="67">
        <v>3</v>
      </c>
      <c r="F18" s="13" t="s">
        <v>79</v>
      </c>
      <c r="G18" s="70" t="s">
        <v>73</v>
      </c>
      <c r="H18" s="17">
        <v>3</v>
      </c>
      <c r="I18" s="30"/>
      <c r="J18" s="82" t="s">
        <v>80</v>
      </c>
    </row>
    <row r="19" spans="1:10" ht="81" customHeight="1">
      <c r="A19" s="24"/>
      <c r="B19" s="10"/>
      <c r="C19" s="66"/>
      <c r="D19" s="66" t="s">
        <v>81</v>
      </c>
      <c r="E19" s="67">
        <v>3</v>
      </c>
      <c r="F19" s="72" t="s">
        <v>82</v>
      </c>
      <c r="G19" s="73" t="s">
        <v>73</v>
      </c>
      <c r="H19" s="74">
        <v>3</v>
      </c>
      <c r="I19" s="63"/>
      <c r="J19" s="63" t="s">
        <v>83</v>
      </c>
    </row>
    <row r="20" spans="1:10" ht="106.5" customHeight="1">
      <c r="A20" s="24"/>
      <c r="B20" s="10" t="s">
        <v>84</v>
      </c>
      <c r="C20" s="66">
        <v>8</v>
      </c>
      <c r="D20" s="66" t="s">
        <v>85</v>
      </c>
      <c r="E20" s="75">
        <v>4</v>
      </c>
      <c r="F20" s="13" t="s">
        <v>86</v>
      </c>
      <c r="G20" s="12" t="s">
        <v>87</v>
      </c>
      <c r="H20" s="15">
        <v>5</v>
      </c>
      <c r="I20" s="30" t="s">
        <v>88</v>
      </c>
      <c r="J20" s="82" t="s">
        <v>80</v>
      </c>
    </row>
    <row r="21" spans="1:10" ht="78.75" customHeight="1">
      <c r="A21" s="24"/>
      <c r="B21" s="10"/>
      <c r="C21" s="66"/>
      <c r="D21" s="66" t="s">
        <v>89</v>
      </c>
      <c r="E21" s="67">
        <v>4</v>
      </c>
      <c r="F21" s="13" t="s">
        <v>90</v>
      </c>
      <c r="G21" s="76" t="s">
        <v>91</v>
      </c>
      <c r="H21" s="22"/>
      <c r="I21" s="35"/>
      <c r="J21" s="12"/>
    </row>
    <row r="22" spans="1:10" ht="78.75" customHeight="1">
      <c r="A22" s="24"/>
      <c r="B22" s="10" t="s">
        <v>92</v>
      </c>
      <c r="C22" s="66">
        <v>6</v>
      </c>
      <c r="D22" s="66" t="s">
        <v>93</v>
      </c>
      <c r="E22" s="67">
        <v>3</v>
      </c>
      <c r="F22" s="13" t="s">
        <v>94</v>
      </c>
      <c r="G22" s="12" t="s">
        <v>95</v>
      </c>
      <c r="H22" s="22">
        <v>5</v>
      </c>
      <c r="I22" s="35" t="s">
        <v>96</v>
      </c>
      <c r="J22" s="12" t="s">
        <v>97</v>
      </c>
    </row>
    <row r="23" spans="1:10" ht="75.75" customHeight="1">
      <c r="A23" s="24"/>
      <c r="B23" s="10"/>
      <c r="C23" s="66"/>
      <c r="D23" s="66" t="s">
        <v>98</v>
      </c>
      <c r="E23" s="75"/>
      <c r="F23" s="13" t="s">
        <v>99</v>
      </c>
      <c r="G23" s="13" t="s">
        <v>100</v>
      </c>
      <c r="H23" s="15"/>
      <c r="I23" s="36"/>
      <c r="J23" s="30"/>
    </row>
    <row r="24" spans="1:10" s="1" customFormat="1" ht="48" customHeight="1">
      <c r="A24" s="25"/>
      <c r="B24" s="16" t="s">
        <v>101</v>
      </c>
      <c r="C24" s="75">
        <v>4</v>
      </c>
      <c r="D24" s="75" t="s">
        <v>102</v>
      </c>
      <c r="E24" s="75">
        <v>4</v>
      </c>
      <c r="F24" s="12" t="s">
        <v>103</v>
      </c>
      <c r="G24" s="12" t="s">
        <v>104</v>
      </c>
      <c r="H24" s="17">
        <v>5</v>
      </c>
      <c r="I24" s="12" t="s">
        <v>105</v>
      </c>
      <c r="J24" s="12" t="s">
        <v>106</v>
      </c>
    </row>
    <row r="25" spans="1:10" ht="66" customHeight="1">
      <c r="A25" s="10" t="s">
        <v>107</v>
      </c>
      <c r="B25" s="23" t="s">
        <v>108</v>
      </c>
      <c r="C25" s="23">
        <v>5</v>
      </c>
      <c r="D25" s="10" t="s">
        <v>109</v>
      </c>
      <c r="E25" s="16">
        <v>5</v>
      </c>
      <c r="F25" s="13" t="s">
        <v>110</v>
      </c>
      <c r="G25" s="12" t="s">
        <v>111</v>
      </c>
      <c r="H25" s="15">
        <v>4</v>
      </c>
      <c r="I25" s="23" t="s">
        <v>112</v>
      </c>
      <c r="J25" s="37"/>
    </row>
    <row r="26" spans="1:10" ht="66" customHeight="1">
      <c r="A26" s="10"/>
      <c r="B26" s="24"/>
      <c r="C26" s="24"/>
      <c r="D26" s="10" t="s">
        <v>113</v>
      </c>
      <c r="E26" s="16"/>
      <c r="F26" s="13" t="s">
        <v>114</v>
      </c>
      <c r="G26" s="12"/>
      <c r="H26" s="15"/>
      <c r="I26" s="23"/>
      <c r="J26" s="37"/>
    </row>
    <row r="27" spans="1:10" ht="66" customHeight="1">
      <c r="A27" s="10"/>
      <c r="B27" s="24"/>
      <c r="C27" s="24"/>
      <c r="D27" s="10" t="s">
        <v>115</v>
      </c>
      <c r="E27" s="16">
        <v>5</v>
      </c>
      <c r="F27" s="13" t="s">
        <v>116</v>
      </c>
      <c r="G27" s="12" t="s">
        <v>111</v>
      </c>
      <c r="H27" s="15"/>
      <c r="I27" s="23"/>
      <c r="J27" s="37"/>
    </row>
    <row r="28" spans="1:10" ht="66" customHeight="1">
      <c r="A28" s="10"/>
      <c r="B28" s="24"/>
      <c r="C28" s="24"/>
      <c r="D28" s="10" t="s">
        <v>117</v>
      </c>
      <c r="E28" s="16">
        <v>5</v>
      </c>
      <c r="F28" s="13" t="s">
        <v>118</v>
      </c>
      <c r="G28" s="12" t="s">
        <v>119</v>
      </c>
      <c r="H28" s="15"/>
      <c r="I28" s="23"/>
      <c r="J28" s="37"/>
    </row>
    <row r="29" spans="1:10" ht="72" customHeight="1">
      <c r="A29" s="10"/>
      <c r="B29" s="25"/>
      <c r="C29" s="25"/>
      <c r="D29" s="60" t="s">
        <v>120</v>
      </c>
      <c r="E29" s="77">
        <v>5</v>
      </c>
      <c r="F29" s="69" t="s">
        <v>121</v>
      </c>
      <c r="G29" s="78" t="s">
        <v>122</v>
      </c>
      <c r="H29" s="79">
        <v>5</v>
      </c>
      <c r="I29" s="29"/>
      <c r="J29" s="82" t="s">
        <v>123</v>
      </c>
    </row>
    <row r="30" spans="1:10" ht="57" customHeight="1">
      <c r="A30" s="10"/>
      <c r="B30" s="23" t="s">
        <v>124</v>
      </c>
      <c r="C30" s="10">
        <v>5</v>
      </c>
      <c r="D30" s="66" t="s">
        <v>125</v>
      </c>
      <c r="E30" s="16">
        <v>5</v>
      </c>
      <c r="F30" s="13" t="s">
        <v>126</v>
      </c>
      <c r="G30" s="12" t="s">
        <v>127</v>
      </c>
      <c r="H30" s="15">
        <v>5</v>
      </c>
      <c r="I30" s="25"/>
      <c r="J30" s="30" t="s">
        <v>128</v>
      </c>
    </row>
    <row r="31" spans="1:12" ht="57" customHeight="1">
      <c r="A31" s="10"/>
      <c r="B31" s="24"/>
      <c r="C31" s="10"/>
      <c r="D31" s="66" t="s">
        <v>129</v>
      </c>
      <c r="E31" s="16"/>
      <c r="F31" s="13"/>
      <c r="G31" s="12"/>
      <c r="H31" s="15"/>
      <c r="I31" s="25"/>
      <c r="J31" s="30"/>
      <c r="L31" s="6" t="s">
        <v>130</v>
      </c>
    </row>
    <row r="32" spans="1:10" ht="57" customHeight="1">
      <c r="A32" s="10"/>
      <c r="B32" s="24"/>
      <c r="C32" s="25"/>
      <c r="D32" s="66" t="s">
        <v>131</v>
      </c>
      <c r="E32" s="16">
        <v>4</v>
      </c>
      <c r="F32" s="13" t="s">
        <v>132</v>
      </c>
      <c r="G32" s="12" t="s">
        <v>133</v>
      </c>
      <c r="H32" s="15">
        <v>4</v>
      </c>
      <c r="I32" s="25"/>
      <c r="J32" s="30"/>
    </row>
    <row r="33" spans="1:10" ht="57" customHeight="1">
      <c r="A33" s="10"/>
      <c r="B33" s="24"/>
      <c r="C33" s="10"/>
      <c r="D33" s="66" t="s">
        <v>134</v>
      </c>
      <c r="E33" s="16">
        <v>7</v>
      </c>
      <c r="F33" s="13" t="s">
        <v>135</v>
      </c>
      <c r="G33" s="12" t="s">
        <v>136</v>
      </c>
      <c r="H33" s="15"/>
      <c r="I33" s="25"/>
      <c r="J33" s="30"/>
    </row>
    <row r="34" spans="1:12" ht="102" customHeight="1">
      <c r="A34" s="10"/>
      <c r="B34" s="23" t="s">
        <v>137</v>
      </c>
      <c r="C34" s="60">
        <v>5</v>
      </c>
      <c r="D34" s="10" t="s">
        <v>120</v>
      </c>
      <c r="E34" s="16">
        <v>5</v>
      </c>
      <c r="F34" s="13" t="s">
        <v>121</v>
      </c>
      <c r="G34" s="12" t="s">
        <v>122</v>
      </c>
      <c r="H34" s="79">
        <v>5</v>
      </c>
      <c r="I34" s="64" t="s">
        <v>138</v>
      </c>
      <c r="J34" s="30" t="s">
        <v>139</v>
      </c>
      <c r="L34" s="6" t="s">
        <v>140</v>
      </c>
    </row>
    <row r="35" spans="1:10" ht="99.75" customHeight="1">
      <c r="A35" s="10"/>
      <c r="B35" s="23" t="s">
        <v>141</v>
      </c>
      <c r="C35" s="10">
        <v>5</v>
      </c>
      <c r="D35" s="10" t="s">
        <v>142</v>
      </c>
      <c r="E35" s="16">
        <v>4</v>
      </c>
      <c r="F35" s="13" t="s">
        <v>143</v>
      </c>
      <c r="G35" s="12" t="s">
        <v>144</v>
      </c>
      <c r="H35" s="15">
        <v>3</v>
      </c>
      <c r="I35" s="30"/>
      <c r="J35" s="63" t="s">
        <v>145</v>
      </c>
    </row>
    <row r="36" spans="1:10" ht="58.5" customHeight="1">
      <c r="A36" s="10"/>
      <c r="B36" s="25"/>
      <c r="C36" s="10"/>
      <c r="D36" s="10" t="s">
        <v>146</v>
      </c>
      <c r="E36" s="16">
        <v>4</v>
      </c>
      <c r="F36" s="13" t="s">
        <v>147</v>
      </c>
      <c r="G36" s="12" t="s">
        <v>144</v>
      </c>
      <c r="H36" s="15"/>
      <c r="I36" s="30"/>
      <c r="J36" s="63" t="s">
        <v>148</v>
      </c>
    </row>
    <row r="37" spans="1:10" ht="39.75" customHeight="1">
      <c r="A37" s="10"/>
      <c r="B37" s="10" t="s">
        <v>149</v>
      </c>
      <c r="C37" s="10">
        <v>5</v>
      </c>
      <c r="D37" s="10" t="s">
        <v>150</v>
      </c>
      <c r="E37" s="16">
        <v>5</v>
      </c>
      <c r="F37" s="13" t="s">
        <v>151</v>
      </c>
      <c r="G37" s="13" t="s">
        <v>152</v>
      </c>
      <c r="H37" s="15">
        <v>5</v>
      </c>
      <c r="I37" s="32"/>
      <c r="J37" s="29" t="s">
        <v>153</v>
      </c>
    </row>
    <row r="38" spans="1:11" s="3" customFormat="1" ht="33" customHeight="1">
      <c r="A38" s="26" t="s">
        <v>154</v>
      </c>
      <c r="B38" s="27"/>
      <c r="C38" s="10">
        <f aca="true" t="shared" si="0" ref="C38:H38">SUM(C5:C37)</f>
        <v>95</v>
      </c>
      <c r="D38" s="10"/>
      <c r="E38" s="16">
        <f t="shared" si="0"/>
        <v>121</v>
      </c>
      <c r="F38" s="16"/>
      <c r="G38" s="16"/>
      <c r="H38" s="16">
        <f t="shared" si="0"/>
        <v>93.66</v>
      </c>
      <c r="I38" s="16"/>
      <c r="J38" s="16"/>
      <c r="K38" s="6"/>
    </row>
  </sheetData>
  <sheetProtection/>
  <mergeCells count="28">
    <mergeCell ref="A2:J2"/>
    <mergeCell ref="A3:J3"/>
    <mergeCell ref="A38:B38"/>
    <mergeCell ref="A5:A10"/>
    <mergeCell ref="A11:A15"/>
    <mergeCell ref="A16:A24"/>
    <mergeCell ref="A25:A37"/>
    <mergeCell ref="B5:B6"/>
    <mergeCell ref="B7:B8"/>
    <mergeCell ref="B9:B10"/>
    <mergeCell ref="B11:B13"/>
    <mergeCell ref="B14:B15"/>
    <mergeCell ref="B16:B19"/>
    <mergeCell ref="B20:B21"/>
    <mergeCell ref="B22:B23"/>
    <mergeCell ref="B25:B29"/>
    <mergeCell ref="B30:B33"/>
    <mergeCell ref="B35:B36"/>
    <mergeCell ref="C5:C6"/>
    <mergeCell ref="C7:C8"/>
    <mergeCell ref="C9:C10"/>
    <mergeCell ref="C11:C13"/>
    <mergeCell ref="C14:C15"/>
    <mergeCell ref="C16:C19"/>
    <mergeCell ref="C20:C21"/>
    <mergeCell ref="C22:C23"/>
    <mergeCell ref="C25:C29"/>
    <mergeCell ref="I25:I30"/>
  </mergeCells>
  <printOptions/>
  <pageMargins left="0.43" right="0.24" top="0.43" bottom="0.39" header="0.43" footer="0.39"/>
  <pageSetup fitToHeight="0" fitToWidth="1" horizontalDpi="600" verticalDpi="600" orientation="landscape" paperSize="9" scale="90"/>
  <headerFooter scaleWithDoc="0" alignWithMargins="0">
    <oddFooter>&amp;C&amp;P+15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9"/>
  <sheetViews>
    <sheetView tabSelected="1" zoomScaleSheetLayoutView="100" workbookViewId="0" topLeftCell="A5">
      <selection activeCell="H11" sqref="H11:H15"/>
    </sheetView>
  </sheetViews>
  <sheetFormatPr defaultColWidth="9.00390625" defaultRowHeight="14.25"/>
  <cols>
    <col min="1" max="1" width="6.875" style="3" customWidth="1"/>
    <col min="2" max="2" width="7.875" style="4" customWidth="1"/>
    <col min="3" max="3" width="4.125" style="4" customWidth="1"/>
    <col min="4" max="4" width="12.125" style="4" customWidth="1"/>
    <col min="5" max="5" width="5.125" style="3" customWidth="1"/>
    <col min="6" max="6" width="27.625" style="3" customWidth="1"/>
    <col min="7" max="7" width="33.375" style="3" customWidth="1"/>
    <col min="8" max="8" width="6.375" style="5" customWidth="1"/>
    <col min="9" max="9" width="17.375" style="3" hidden="1" customWidth="1"/>
    <col min="10" max="10" width="47.125" style="3" customWidth="1"/>
    <col min="11" max="11" width="9.625" style="6" bestFit="1" customWidth="1"/>
    <col min="12" max="15" width="9.00390625" style="6" hidden="1" customWidth="1"/>
    <col min="16" max="16384" width="9.00390625" style="6" customWidth="1"/>
  </cols>
  <sheetData>
    <row r="1" ht="14.25">
      <c r="A1" s="7" t="s">
        <v>0</v>
      </c>
    </row>
    <row r="2" spans="1:14" ht="19.5" customHeight="1">
      <c r="A2" s="8" t="s">
        <v>155</v>
      </c>
      <c r="B2" s="8"/>
      <c r="C2" s="8"/>
      <c r="D2" s="8"/>
      <c r="E2" s="8"/>
      <c r="F2" s="8"/>
      <c r="G2" s="8"/>
      <c r="H2" s="8"/>
      <c r="I2" s="8"/>
      <c r="J2" s="8"/>
      <c r="K2" s="28"/>
      <c r="L2" s="28"/>
      <c r="M2" s="28"/>
      <c r="N2" s="28"/>
    </row>
    <row r="3" spans="1:14" ht="19.5" customHeight="1">
      <c r="A3" s="8" t="s">
        <v>2</v>
      </c>
      <c r="B3" s="8"/>
      <c r="C3" s="8"/>
      <c r="D3" s="8"/>
      <c r="E3" s="8"/>
      <c r="F3" s="8"/>
      <c r="G3" s="8"/>
      <c r="H3" s="8"/>
      <c r="I3" s="8"/>
      <c r="J3" s="8"/>
      <c r="K3" s="28"/>
      <c r="L3" s="28"/>
      <c r="M3" s="28"/>
      <c r="N3" s="28"/>
    </row>
    <row r="4" spans="1:10" ht="28.5" customHeight="1">
      <c r="A4" s="9" t="s">
        <v>3</v>
      </c>
      <c r="B4" s="9" t="s">
        <v>4</v>
      </c>
      <c r="C4" s="9" t="s">
        <v>5</v>
      </c>
      <c r="D4" s="9" t="s">
        <v>6</v>
      </c>
      <c r="E4" s="9" t="s">
        <v>5</v>
      </c>
      <c r="F4" s="9" t="s">
        <v>7</v>
      </c>
      <c r="G4" s="9" t="s">
        <v>8</v>
      </c>
      <c r="H4" s="9" t="s">
        <v>9</v>
      </c>
      <c r="I4" s="9" t="s">
        <v>10</v>
      </c>
      <c r="J4" s="9" t="s">
        <v>11</v>
      </c>
    </row>
    <row r="5" spans="1:11" s="1" customFormat="1" ht="111.75" customHeight="1">
      <c r="A5" s="10" t="s">
        <v>12</v>
      </c>
      <c r="B5" s="10" t="s">
        <v>13</v>
      </c>
      <c r="C5" s="11">
        <v>6</v>
      </c>
      <c r="D5" s="10" t="s">
        <v>14</v>
      </c>
      <c r="E5" s="10">
        <v>3</v>
      </c>
      <c r="F5" s="12" t="s">
        <v>15</v>
      </c>
      <c r="G5" s="13" t="s">
        <v>16</v>
      </c>
      <c r="H5" s="10">
        <v>3</v>
      </c>
      <c r="I5" s="29" t="s">
        <v>17</v>
      </c>
      <c r="J5" s="29" t="s">
        <v>156</v>
      </c>
      <c r="K5" s="6"/>
    </row>
    <row r="6" spans="1:11" s="1" customFormat="1" ht="60.75" customHeight="1">
      <c r="A6" s="14"/>
      <c r="B6" s="14"/>
      <c r="C6" s="11"/>
      <c r="D6" s="10" t="s">
        <v>19</v>
      </c>
      <c r="E6" s="10">
        <v>3</v>
      </c>
      <c r="F6" s="12" t="s">
        <v>20</v>
      </c>
      <c r="G6" s="13" t="s">
        <v>21</v>
      </c>
      <c r="H6" s="10">
        <v>3</v>
      </c>
      <c r="I6" s="29" t="s">
        <v>17</v>
      </c>
      <c r="J6" s="30" t="s">
        <v>22</v>
      </c>
      <c r="K6" s="6"/>
    </row>
    <row r="7" spans="1:11" s="1" customFormat="1" ht="81" customHeight="1">
      <c r="A7" s="14"/>
      <c r="B7" s="10" t="s">
        <v>23</v>
      </c>
      <c r="C7" s="11">
        <v>6</v>
      </c>
      <c r="D7" s="10" t="s">
        <v>24</v>
      </c>
      <c r="E7" s="10">
        <v>3</v>
      </c>
      <c r="F7" s="12" t="s">
        <v>25</v>
      </c>
      <c r="G7" s="13" t="s">
        <v>26</v>
      </c>
      <c r="H7" s="10">
        <v>3</v>
      </c>
      <c r="I7" s="31" t="s">
        <v>27</v>
      </c>
      <c r="J7" s="30" t="s">
        <v>157</v>
      </c>
      <c r="K7" s="6"/>
    </row>
    <row r="8" spans="1:11" s="1" customFormat="1" ht="103.5" customHeight="1">
      <c r="A8" s="14"/>
      <c r="B8" s="10"/>
      <c r="C8" s="11"/>
      <c r="D8" s="10" t="s">
        <v>29</v>
      </c>
      <c r="E8" s="10">
        <v>3</v>
      </c>
      <c r="F8" s="12" t="s">
        <v>30</v>
      </c>
      <c r="G8" s="12" t="s">
        <v>31</v>
      </c>
      <c r="H8" s="10">
        <v>1.5</v>
      </c>
      <c r="I8" s="31" t="s">
        <v>27</v>
      </c>
      <c r="J8" s="30" t="s">
        <v>158</v>
      </c>
      <c r="K8" s="6"/>
    </row>
    <row r="9" spans="1:10" s="1" customFormat="1" ht="51" customHeight="1">
      <c r="A9" s="14"/>
      <c r="B9" s="10" t="s">
        <v>33</v>
      </c>
      <c r="C9" s="11">
        <v>8</v>
      </c>
      <c r="D9" s="10" t="s">
        <v>34</v>
      </c>
      <c r="E9" s="10">
        <v>4</v>
      </c>
      <c r="F9" s="12" t="s">
        <v>35</v>
      </c>
      <c r="G9" s="12" t="s">
        <v>36</v>
      </c>
      <c r="H9" s="15">
        <v>4</v>
      </c>
      <c r="I9" s="30" t="s">
        <v>37</v>
      </c>
      <c r="J9" s="30" t="s">
        <v>159</v>
      </c>
    </row>
    <row r="10" spans="1:12" s="1" customFormat="1" ht="72.75" customHeight="1">
      <c r="A10" s="14"/>
      <c r="B10" s="14"/>
      <c r="C10" s="11"/>
      <c r="D10" s="10" t="s">
        <v>39</v>
      </c>
      <c r="E10" s="10">
        <v>4</v>
      </c>
      <c r="F10" s="12" t="s">
        <v>40</v>
      </c>
      <c r="G10" s="12" t="s">
        <v>41</v>
      </c>
      <c r="H10" s="15">
        <v>4</v>
      </c>
      <c r="I10" s="32"/>
      <c r="J10" s="30" t="s">
        <v>160</v>
      </c>
      <c r="L10" s="1" t="s">
        <v>43</v>
      </c>
    </row>
    <row r="11" spans="1:10" s="1" customFormat="1" ht="49.5" customHeight="1">
      <c r="A11" s="10" t="s">
        <v>44</v>
      </c>
      <c r="B11" s="10" t="s">
        <v>45</v>
      </c>
      <c r="C11" s="10">
        <v>12</v>
      </c>
      <c r="D11" s="10" t="s">
        <v>46</v>
      </c>
      <c r="E11" s="16">
        <v>4</v>
      </c>
      <c r="F11" s="12" t="s">
        <v>47</v>
      </c>
      <c r="G11" s="12" t="s">
        <v>161</v>
      </c>
      <c r="H11" s="15">
        <v>4</v>
      </c>
      <c r="I11" s="30" t="s">
        <v>49</v>
      </c>
      <c r="J11" s="30" t="s">
        <v>162</v>
      </c>
    </row>
    <row r="12" spans="1:10" s="1" customFormat="1" ht="54" customHeight="1">
      <c r="A12" s="10"/>
      <c r="B12" s="10"/>
      <c r="C12" s="10"/>
      <c r="D12" s="10" t="s">
        <v>51</v>
      </c>
      <c r="E12" s="16">
        <v>4</v>
      </c>
      <c r="F12" s="12" t="s">
        <v>52</v>
      </c>
      <c r="G12" s="12" t="s">
        <v>163</v>
      </c>
      <c r="H12" s="17">
        <v>4</v>
      </c>
      <c r="I12" s="29"/>
      <c r="J12" s="30" t="s">
        <v>164</v>
      </c>
    </row>
    <row r="13" spans="1:10" s="1" customFormat="1" ht="96" customHeight="1">
      <c r="A13" s="10"/>
      <c r="B13" s="10"/>
      <c r="C13" s="10"/>
      <c r="D13" s="10" t="s">
        <v>55</v>
      </c>
      <c r="E13" s="10">
        <v>4</v>
      </c>
      <c r="F13" s="12" t="s">
        <v>56</v>
      </c>
      <c r="G13" s="12" t="s">
        <v>57</v>
      </c>
      <c r="H13" s="17">
        <v>4</v>
      </c>
      <c r="I13" s="32"/>
      <c r="J13" s="30" t="s">
        <v>165</v>
      </c>
    </row>
    <row r="14" spans="1:10" s="1" customFormat="1" ht="81" customHeight="1">
      <c r="A14" s="10"/>
      <c r="B14" s="10" t="s">
        <v>59</v>
      </c>
      <c r="C14" s="10">
        <v>8</v>
      </c>
      <c r="D14" s="10" t="s">
        <v>60</v>
      </c>
      <c r="E14" s="16">
        <v>4</v>
      </c>
      <c r="F14" s="12" t="s">
        <v>61</v>
      </c>
      <c r="G14" s="12" t="s">
        <v>62</v>
      </c>
      <c r="H14" s="15">
        <v>4</v>
      </c>
      <c r="I14" s="31" t="s">
        <v>63</v>
      </c>
      <c r="J14" s="30" t="s">
        <v>166</v>
      </c>
    </row>
    <row r="15" spans="1:10" s="56" customFormat="1" ht="93" customHeight="1">
      <c r="A15" s="10"/>
      <c r="B15" s="10"/>
      <c r="C15" s="10"/>
      <c r="D15" s="10" t="s">
        <v>65</v>
      </c>
      <c r="E15" s="16">
        <v>4</v>
      </c>
      <c r="F15" s="12" t="s">
        <v>66</v>
      </c>
      <c r="G15" s="12" t="s">
        <v>67</v>
      </c>
      <c r="H15" s="15">
        <v>4</v>
      </c>
      <c r="I15" s="62"/>
      <c r="J15" s="30" t="s">
        <v>167</v>
      </c>
    </row>
    <row r="16" spans="1:10" ht="60" customHeight="1">
      <c r="A16" s="23" t="s">
        <v>69</v>
      </c>
      <c r="B16" s="10" t="s">
        <v>70</v>
      </c>
      <c r="C16" s="10">
        <v>15</v>
      </c>
      <c r="D16" s="10" t="s">
        <v>75</v>
      </c>
      <c r="E16" s="22">
        <v>5</v>
      </c>
      <c r="F16" s="13" t="s">
        <v>76</v>
      </c>
      <c r="G16" s="57" t="s">
        <v>168</v>
      </c>
      <c r="H16" s="17">
        <v>5</v>
      </c>
      <c r="I16" s="30"/>
      <c r="J16" s="30" t="s">
        <v>169</v>
      </c>
    </row>
    <row r="17" spans="1:10" ht="124.5" customHeight="1">
      <c r="A17" s="24"/>
      <c r="B17" s="10"/>
      <c r="C17" s="10"/>
      <c r="D17" s="10" t="s">
        <v>170</v>
      </c>
      <c r="E17" s="22">
        <v>5</v>
      </c>
      <c r="F17" s="13" t="s">
        <v>171</v>
      </c>
      <c r="G17" s="57" t="s">
        <v>172</v>
      </c>
      <c r="H17" s="17">
        <v>5</v>
      </c>
      <c r="I17" s="30"/>
      <c r="J17" s="30" t="s">
        <v>173</v>
      </c>
    </row>
    <row r="18" spans="1:12" ht="67.5" customHeight="1">
      <c r="A18" s="24"/>
      <c r="B18" s="10"/>
      <c r="C18" s="10"/>
      <c r="D18" s="10" t="s">
        <v>174</v>
      </c>
      <c r="E18" s="22">
        <v>5</v>
      </c>
      <c r="F18" s="13" t="s">
        <v>175</v>
      </c>
      <c r="G18" s="57" t="s">
        <v>172</v>
      </c>
      <c r="H18" s="15">
        <v>5</v>
      </c>
      <c r="I18" s="63"/>
      <c r="J18" s="30" t="s">
        <v>176</v>
      </c>
      <c r="L18" s="6" t="s">
        <v>177</v>
      </c>
    </row>
    <row r="19" spans="1:10" ht="66" customHeight="1">
      <c r="A19" s="24"/>
      <c r="B19" s="10" t="s">
        <v>84</v>
      </c>
      <c r="C19" s="10">
        <v>5</v>
      </c>
      <c r="D19" s="10" t="s">
        <v>178</v>
      </c>
      <c r="E19" s="22">
        <v>5</v>
      </c>
      <c r="F19" s="13" t="s">
        <v>179</v>
      </c>
      <c r="G19" s="12" t="s">
        <v>180</v>
      </c>
      <c r="H19" s="22">
        <v>5</v>
      </c>
      <c r="I19" s="35"/>
      <c r="J19" s="30" t="s">
        <v>181</v>
      </c>
    </row>
    <row r="20" spans="1:10" ht="49.5" customHeight="1">
      <c r="A20" s="24"/>
      <c r="B20" s="10" t="s">
        <v>92</v>
      </c>
      <c r="C20" s="10">
        <v>5</v>
      </c>
      <c r="D20" s="58" t="s">
        <v>182</v>
      </c>
      <c r="E20" s="22">
        <v>5</v>
      </c>
      <c r="F20" s="59" t="s">
        <v>183</v>
      </c>
      <c r="G20" s="59" t="s">
        <v>184</v>
      </c>
      <c r="H20" s="9">
        <v>5</v>
      </c>
      <c r="I20" s="59" t="s">
        <v>185</v>
      </c>
      <c r="J20" s="30" t="s">
        <v>186</v>
      </c>
    </row>
    <row r="21" spans="1:10" s="1" customFormat="1" ht="46.5" customHeight="1">
      <c r="A21" s="25"/>
      <c r="B21" s="16" t="s">
        <v>101</v>
      </c>
      <c r="C21" s="16">
        <v>5</v>
      </c>
      <c r="D21" s="16" t="s">
        <v>102</v>
      </c>
      <c r="E21" s="16">
        <v>5</v>
      </c>
      <c r="F21" s="12" t="s">
        <v>103</v>
      </c>
      <c r="G21" s="12" t="s">
        <v>187</v>
      </c>
      <c r="H21" s="17">
        <v>5</v>
      </c>
      <c r="I21" s="12" t="s">
        <v>105</v>
      </c>
      <c r="J21" s="12" t="s">
        <v>188</v>
      </c>
    </row>
    <row r="22" spans="1:10" ht="60" customHeight="1">
      <c r="A22" s="10" t="s">
        <v>107</v>
      </c>
      <c r="B22" s="23" t="s">
        <v>108</v>
      </c>
      <c r="C22" s="23">
        <v>4</v>
      </c>
      <c r="D22" s="10" t="s">
        <v>115</v>
      </c>
      <c r="E22" s="16">
        <v>4</v>
      </c>
      <c r="F22" s="13" t="s">
        <v>189</v>
      </c>
      <c r="G22" s="12" t="s">
        <v>190</v>
      </c>
      <c r="H22" s="15">
        <v>3</v>
      </c>
      <c r="I22" s="23" t="s">
        <v>112</v>
      </c>
      <c r="J22" s="37" t="s">
        <v>191</v>
      </c>
    </row>
    <row r="23" spans="1:10" ht="75" customHeight="1">
      <c r="A23" s="10"/>
      <c r="B23" s="23" t="s">
        <v>124</v>
      </c>
      <c r="C23" s="23">
        <v>8</v>
      </c>
      <c r="D23" s="10" t="s">
        <v>192</v>
      </c>
      <c r="E23" s="16">
        <v>4</v>
      </c>
      <c r="F23" s="13" t="s">
        <v>193</v>
      </c>
      <c r="G23" s="12" t="s">
        <v>194</v>
      </c>
      <c r="H23" s="15">
        <v>3</v>
      </c>
      <c r="I23" s="25"/>
      <c r="J23" s="30" t="s">
        <v>195</v>
      </c>
    </row>
    <row r="24" spans="1:12" ht="63.75" customHeight="1">
      <c r="A24" s="10"/>
      <c r="B24" s="24"/>
      <c r="C24" s="25"/>
      <c r="D24" s="10" t="s">
        <v>196</v>
      </c>
      <c r="E24" s="16">
        <v>4</v>
      </c>
      <c r="F24" s="13" t="s">
        <v>197</v>
      </c>
      <c r="G24" s="12" t="s">
        <v>198</v>
      </c>
      <c r="H24" s="15">
        <v>3</v>
      </c>
      <c r="I24" s="25"/>
      <c r="J24" s="30" t="s">
        <v>199</v>
      </c>
      <c r="L24" s="6" t="s">
        <v>200</v>
      </c>
    </row>
    <row r="25" spans="1:12" ht="135" customHeight="1">
      <c r="A25" s="10"/>
      <c r="B25" s="23" t="s">
        <v>201</v>
      </c>
      <c r="C25" s="60">
        <v>5</v>
      </c>
      <c r="D25" s="16" t="s">
        <v>202</v>
      </c>
      <c r="E25" s="16">
        <v>5</v>
      </c>
      <c r="F25" s="13" t="s">
        <v>203</v>
      </c>
      <c r="G25" s="12" t="s">
        <v>204</v>
      </c>
      <c r="H25" s="15">
        <v>4</v>
      </c>
      <c r="I25" s="64" t="s">
        <v>138</v>
      </c>
      <c r="J25" s="30" t="s">
        <v>205</v>
      </c>
      <c r="L25" s="65" t="s">
        <v>206</v>
      </c>
    </row>
    <row r="26" spans="1:13" ht="129.75" customHeight="1">
      <c r="A26" s="10"/>
      <c r="B26" s="23" t="s">
        <v>141</v>
      </c>
      <c r="C26" s="23">
        <v>8</v>
      </c>
      <c r="D26" s="10" t="s">
        <v>142</v>
      </c>
      <c r="E26" s="16">
        <v>4</v>
      </c>
      <c r="F26" s="13" t="s">
        <v>143</v>
      </c>
      <c r="G26" s="12" t="s">
        <v>207</v>
      </c>
      <c r="H26" s="15">
        <v>3</v>
      </c>
      <c r="I26" s="30"/>
      <c r="J26" s="30" t="s">
        <v>208</v>
      </c>
      <c r="M26" s="6" t="s">
        <v>209</v>
      </c>
    </row>
    <row r="27" spans="1:12" ht="66" customHeight="1">
      <c r="A27" s="10"/>
      <c r="B27" s="25"/>
      <c r="C27" s="25"/>
      <c r="D27" s="10" t="s">
        <v>210</v>
      </c>
      <c r="E27" s="16">
        <v>4</v>
      </c>
      <c r="F27" s="13" t="s">
        <v>211</v>
      </c>
      <c r="G27" s="12" t="s">
        <v>207</v>
      </c>
      <c r="H27" s="15">
        <v>4</v>
      </c>
      <c r="I27" s="30"/>
      <c r="J27" s="30" t="s">
        <v>212</v>
      </c>
      <c r="L27" s="6" t="s">
        <v>213</v>
      </c>
    </row>
    <row r="28" spans="1:10" ht="39" customHeight="1">
      <c r="A28" s="10"/>
      <c r="B28" s="10" t="s">
        <v>149</v>
      </c>
      <c r="C28" s="10">
        <v>5</v>
      </c>
      <c r="D28" s="10" t="s">
        <v>150</v>
      </c>
      <c r="E28" s="16">
        <v>5</v>
      </c>
      <c r="F28" s="13" t="s">
        <v>151</v>
      </c>
      <c r="G28" s="13" t="s">
        <v>152</v>
      </c>
      <c r="H28" s="15">
        <v>5</v>
      </c>
      <c r="I28" s="32"/>
      <c r="J28" s="29" t="s">
        <v>214</v>
      </c>
    </row>
    <row r="29" spans="1:11" s="3" customFormat="1" ht="30" customHeight="1">
      <c r="A29" s="26" t="s">
        <v>154</v>
      </c>
      <c r="B29" s="27"/>
      <c r="C29" s="10">
        <f aca="true" t="shared" si="0" ref="C29:H29">SUM(C5:C28)</f>
        <v>100</v>
      </c>
      <c r="D29" s="10"/>
      <c r="E29" s="16">
        <f t="shared" si="0"/>
        <v>100</v>
      </c>
      <c r="F29" s="16"/>
      <c r="G29" s="16"/>
      <c r="H29" s="61">
        <f t="shared" si="0"/>
        <v>93.5</v>
      </c>
      <c r="I29" s="16"/>
      <c r="J29" s="16"/>
      <c r="K29" s="6"/>
    </row>
  </sheetData>
  <sheetProtection/>
  <protectedRanges>
    <protectedRange sqref="D25" name="区域16_1"/>
  </protectedRanges>
  <mergeCells count="24">
    <mergeCell ref="A2:J2"/>
    <mergeCell ref="A3:J3"/>
    <mergeCell ref="A29:B29"/>
    <mergeCell ref="A5:A10"/>
    <mergeCell ref="A11:A15"/>
    <mergeCell ref="A16:A21"/>
    <mergeCell ref="A22:A28"/>
    <mergeCell ref="B5:B6"/>
    <mergeCell ref="B7:B8"/>
    <mergeCell ref="B9:B10"/>
    <mergeCell ref="B11:B13"/>
    <mergeCell ref="B14:B15"/>
    <mergeCell ref="B16:B18"/>
    <mergeCell ref="B23:B24"/>
    <mergeCell ref="B26:B27"/>
    <mergeCell ref="C5:C6"/>
    <mergeCell ref="C7:C8"/>
    <mergeCell ref="C9:C10"/>
    <mergeCell ref="C11:C13"/>
    <mergeCell ref="C14:C15"/>
    <mergeCell ref="C16:C18"/>
    <mergeCell ref="C23:C24"/>
    <mergeCell ref="C26:C27"/>
    <mergeCell ref="I22:I23"/>
  </mergeCells>
  <printOptions/>
  <pageMargins left="0.43" right="0.24" top="0.43" bottom="0.59" header="0.43" footer="0.39"/>
  <pageSetup firstPageNumber="19" useFirstPageNumber="1" fitToHeight="0" fitToWidth="1" horizontalDpi="600" verticalDpi="600" orientation="landscape" paperSize="9" scale="87"/>
  <headerFooter scaleWithDoc="0" alignWithMargins="0">
    <oddFooter>&amp;C&amp;14— &amp;P —</oddFooter>
  </headerFooter>
</worksheet>
</file>

<file path=xl/worksheets/sheet3.xml><?xml version="1.0" encoding="utf-8"?>
<worksheet xmlns="http://schemas.openxmlformats.org/spreadsheetml/2006/main" xmlns:r="http://schemas.openxmlformats.org/officeDocument/2006/relationships">
  <dimension ref="A1:I69"/>
  <sheetViews>
    <sheetView zoomScaleSheetLayoutView="100" workbookViewId="0" topLeftCell="A25">
      <selection activeCell="D34" sqref="D34"/>
    </sheetView>
  </sheetViews>
  <sheetFormatPr defaultColWidth="9.00390625" defaultRowHeight="14.25"/>
  <cols>
    <col min="1" max="1" width="9.00390625" style="52" customWidth="1"/>
    <col min="2" max="2" width="10.00390625" style="52" customWidth="1"/>
    <col min="3" max="16384" width="9.00390625" style="52" customWidth="1"/>
  </cols>
  <sheetData>
    <row r="1" spans="1:9" ht="14.25">
      <c r="A1" s="52" t="s">
        <v>215</v>
      </c>
      <c r="B1" s="52">
        <v>99</v>
      </c>
      <c r="C1" s="52">
        <v>99</v>
      </c>
      <c r="D1" s="52" t="s">
        <v>216</v>
      </c>
      <c r="E1" s="52">
        <v>97</v>
      </c>
      <c r="F1" s="52">
        <v>98</v>
      </c>
      <c r="G1" s="52" t="s">
        <v>217</v>
      </c>
      <c r="H1" s="52">
        <v>99</v>
      </c>
      <c r="I1" s="52">
        <v>97</v>
      </c>
    </row>
    <row r="2" spans="2:9" ht="14.25">
      <c r="B2" s="52">
        <v>96</v>
      </c>
      <c r="C2" s="52">
        <v>99</v>
      </c>
      <c r="E2" s="52">
        <v>97</v>
      </c>
      <c r="F2" s="52">
        <v>98</v>
      </c>
      <c r="H2" s="52">
        <v>97</v>
      </c>
      <c r="I2" s="52">
        <v>97</v>
      </c>
    </row>
    <row r="3" spans="2:9" ht="14.25">
      <c r="B3" s="52">
        <v>99</v>
      </c>
      <c r="C3" s="52">
        <v>96</v>
      </c>
      <c r="E3" s="52">
        <v>93</v>
      </c>
      <c r="F3" s="52">
        <v>98</v>
      </c>
      <c r="H3" s="52">
        <v>97</v>
      </c>
      <c r="I3" s="52">
        <v>97</v>
      </c>
    </row>
    <row r="4" spans="2:9" ht="14.25">
      <c r="B4" s="52">
        <v>97</v>
      </c>
      <c r="C4" s="52">
        <v>98</v>
      </c>
      <c r="E4" s="52">
        <v>97</v>
      </c>
      <c r="F4" s="52">
        <v>97</v>
      </c>
      <c r="H4" s="52">
        <v>100</v>
      </c>
      <c r="I4" s="52">
        <v>96</v>
      </c>
    </row>
    <row r="5" spans="2:9" ht="14.25">
      <c r="B5" s="52">
        <v>99.7</v>
      </c>
      <c r="C5" s="52">
        <v>98</v>
      </c>
      <c r="E5" s="52">
        <v>91</v>
      </c>
      <c r="F5" s="52">
        <v>98</v>
      </c>
      <c r="H5" s="52">
        <v>98</v>
      </c>
      <c r="I5" s="52">
        <v>96.5</v>
      </c>
    </row>
    <row r="6" spans="2:9" ht="14.25">
      <c r="B6" s="52">
        <v>98</v>
      </c>
      <c r="C6" s="52">
        <v>99</v>
      </c>
      <c r="E6" s="52">
        <v>96</v>
      </c>
      <c r="F6" s="52">
        <v>98</v>
      </c>
      <c r="H6" s="52">
        <v>99</v>
      </c>
      <c r="I6" s="52">
        <v>97</v>
      </c>
    </row>
    <row r="7" spans="2:9" ht="14.25">
      <c r="B7" s="52">
        <v>98</v>
      </c>
      <c r="C7" s="52">
        <v>99</v>
      </c>
      <c r="E7" s="52">
        <v>98</v>
      </c>
      <c r="F7" s="52">
        <v>97</v>
      </c>
      <c r="H7" s="52">
        <v>100</v>
      </c>
      <c r="I7" s="52">
        <v>97</v>
      </c>
    </row>
    <row r="8" spans="2:9" ht="14.25">
      <c r="B8" s="52">
        <v>99</v>
      </c>
      <c r="C8" s="52">
        <v>98</v>
      </c>
      <c r="E8" s="52">
        <v>99</v>
      </c>
      <c r="F8" s="52">
        <v>97</v>
      </c>
      <c r="H8" s="52">
        <v>98</v>
      </c>
      <c r="I8" s="52">
        <v>100</v>
      </c>
    </row>
    <row r="9" spans="2:9" ht="14.25">
      <c r="B9" s="52">
        <v>100</v>
      </c>
      <c r="C9" s="52">
        <v>97</v>
      </c>
      <c r="E9" s="52">
        <v>97</v>
      </c>
      <c r="F9" s="52">
        <v>97</v>
      </c>
      <c r="H9" s="52">
        <v>96</v>
      </c>
      <c r="I9" s="52">
        <v>96</v>
      </c>
    </row>
    <row r="10" spans="2:9" ht="14.25">
      <c r="B10" s="52">
        <v>99.5</v>
      </c>
      <c r="C10" s="52">
        <v>98</v>
      </c>
      <c r="E10" s="52">
        <v>97</v>
      </c>
      <c r="F10" s="52">
        <v>96</v>
      </c>
      <c r="H10" s="52">
        <v>100</v>
      </c>
      <c r="I10" s="52">
        <v>98</v>
      </c>
    </row>
    <row r="11" spans="2:9" ht="14.25">
      <c r="B11" s="52">
        <v>99</v>
      </c>
      <c r="C11" s="52">
        <v>100</v>
      </c>
      <c r="E11" s="52">
        <v>90</v>
      </c>
      <c r="F11" s="52">
        <v>97</v>
      </c>
      <c r="H11" s="52">
        <v>99</v>
      </c>
      <c r="I11" s="52">
        <v>100</v>
      </c>
    </row>
    <row r="12" spans="2:9" ht="14.25">
      <c r="B12" s="52">
        <v>98</v>
      </c>
      <c r="C12" s="52">
        <v>98.5</v>
      </c>
      <c r="E12" s="52">
        <v>97</v>
      </c>
      <c r="F12" s="52">
        <v>98</v>
      </c>
      <c r="H12" s="52">
        <v>97</v>
      </c>
      <c r="I12" s="52">
        <v>97</v>
      </c>
    </row>
    <row r="13" spans="2:9" ht="14.25">
      <c r="B13" s="52">
        <v>97</v>
      </c>
      <c r="C13" s="52">
        <v>100</v>
      </c>
      <c r="E13" s="52">
        <v>96</v>
      </c>
      <c r="F13" s="52">
        <v>97</v>
      </c>
      <c r="H13" s="52">
        <v>98</v>
      </c>
      <c r="I13" s="52">
        <v>97</v>
      </c>
    </row>
    <row r="14" spans="2:9" ht="14.25">
      <c r="B14" s="52">
        <v>97</v>
      </c>
      <c r="C14" s="52">
        <v>99.5</v>
      </c>
      <c r="E14" s="52">
        <v>96</v>
      </c>
      <c r="F14" s="52">
        <v>98</v>
      </c>
      <c r="H14" s="52">
        <v>99</v>
      </c>
      <c r="I14" s="52">
        <v>98</v>
      </c>
    </row>
    <row r="15" spans="2:9" ht="14.25">
      <c r="B15" s="52">
        <v>98</v>
      </c>
      <c r="C15" s="52">
        <v>95</v>
      </c>
      <c r="E15" s="52">
        <v>97</v>
      </c>
      <c r="F15" s="52">
        <v>98</v>
      </c>
      <c r="H15" s="52">
        <v>98</v>
      </c>
      <c r="I15" s="52">
        <v>100</v>
      </c>
    </row>
    <row r="16" spans="2:9" ht="14.25">
      <c r="B16" s="52">
        <v>100</v>
      </c>
      <c r="C16" s="52">
        <v>98</v>
      </c>
      <c r="E16" s="52">
        <v>98</v>
      </c>
      <c r="F16" s="52">
        <v>97</v>
      </c>
      <c r="H16" s="52">
        <v>99</v>
      </c>
      <c r="I16" s="52">
        <v>100</v>
      </c>
    </row>
    <row r="17" spans="2:9" ht="14.25">
      <c r="B17" s="52">
        <v>97</v>
      </c>
      <c r="C17" s="52">
        <v>99</v>
      </c>
      <c r="E17" s="52">
        <v>98</v>
      </c>
      <c r="F17" s="52">
        <v>96</v>
      </c>
      <c r="H17" s="52">
        <v>98</v>
      </c>
      <c r="I17" s="52">
        <v>97.5</v>
      </c>
    </row>
    <row r="18" spans="2:9" ht="14.25">
      <c r="B18" s="52">
        <v>95</v>
      </c>
      <c r="C18" s="52">
        <v>98</v>
      </c>
      <c r="E18" s="52">
        <v>99</v>
      </c>
      <c r="F18" s="52">
        <v>95</v>
      </c>
      <c r="H18" s="52">
        <v>97</v>
      </c>
      <c r="I18" s="52">
        <v>99</v>
      </c>
    </row>
    <row r="19" spans="2:9" ht="14.25">
      <c r="B19" s="52">
        <v>99</v>
      </c>
      <c r="C19" s="52">
        <v>97</v>
      </c>
      <c r="E19" s="52">
        <v>97</v>
      </c>
      <c r="F19" s="52">
        <v>96</v>
      </c>
      <c r="H19" s="52">
        <v>100</v>
      </c>
      <c r="I19" s="52">
        <v>98</v>
      </c>
    </row>
    <row r="20" spans="2:9" ht="14.25">
      <c r="B20" s="52">
        <v>96</v>
      </c>
      <c r="C20" s="52">
        <v>99</v>
      </c>
      <c r="E20" s="52">
        <v>97</v>
      </c>
      <c r="F20" s="52">
        <v>97</v>
      </c>
      <c r="H20" s="52">
        <v>100</v>
      </c>
      <c r="I20" s="52">
        <v>97</v>
      </c>
    </row>
    <row r="22" spans="1:9" ht="14.25">
      <c r="A22" s="52" t="s">
        <v>218</v>
      </c>
      <c r="B22" s="52">
        <f aca="true" t="shared" si="0" ref="B22:I22">SUM(B1:B21)</f>
        <v>1961.2</v>
      </c>
      <c r="C22" s="52">
        <f t="shared" si="0"/>
        <v>1965</v>
      </c>
      <c r="D22" s="52">
        <f t="shared" si="0"/>
        <v>0</v>
      </c>
      <c r="E22" s="52">
        <f t="shared" si="0"/>
        <v>1927</v>
      </c>
      <c r="F22" s="52">
        <f t="shared" si="0"/>
        <v>1943</v>
      </c>
      <c r="G22" s="52">
        <f t="shared" si="0"/>
        <v>0</v>
      </c>
      <c r="H22" s="52">
        <f t="shared" si="0"/>
        <v>1969</v>
      </c>
      <c r="I22" s="52">
        <f t="shared" si="0"/>
        <v>1955</v>
      </c>
    </row>
    <row r="24" spans="1:2" ht="14.25">
      <c r="A24" s="52" t="s">
        <v>219</v>
      </c>
      <c r="B24" s="52">
        <f>SUM(B22:I22)</f>
        <v>11720.2</v>
      </c>
    </row>
    <row r="26" spans="1:2" ht="14.25">
      <c r="A26" s="52" t="s">
        <v>220</v>
      </c>
      <c r="B26" s="53">
        <f>B24/120</f>
        <v>97.66833333333334</v>
      </c>
    </row>
    <row r="30" ht="14.25">
      <c r="B30" s="54" t="s">
        <v>221</v>
      </c>
    </row>
    <row r="32" spans="1:6" ht="14.25">
      <c r="A32" s="52" t="s">
        <v>216</v>
      </c>
      <c r="B32" s="52">
        <v>9.5</v>
      </c>
      <c r="C32" s="52" t="s">
        <v>215</v>
      </c>
      <c r="D32" s="52">
        <v>9</v>
      </c>
      <c r="E32" s="52" t="s">
        <v>217</v>
      </c>
      <c r="F32" s="52">
        <v>9</v>
      </c>
    </row>
    <row r="33" spans="2:6" ht="14.25">
      <c r="B33" s="52">
        <f>10*30</f>
        <v>300</v>
      </c>
      <c r="D33" s="52">
        <v>9</v>
      </c>
      <c r="F33" s="52">
        <v>9</v>
      </c>
    </row>
    <row r="34" spans="2:6" ht="14.25">
      <c r="B34" s="52">
        <v>8</v>
      </c>
      <c r="D34" s="52">
        <v>9</v>
      </c>
      <c r="F34" s="52">
        <v>9</v>
      </c>
    </row>
    <row r="35" spans="2:6" ht="14.25">
      <c r="B35" s="52">
        <v>9</v>
      </c>
      <c r="D35" s="52">
        <v>9</v>
      </c>
      <c r="F35" s="52">
        <v>9</v>
      </c>
    </row>
    <row r="36" spans="2:6" ht="14.25">
      <c r="B36" s="52">
        <v>9</v>
      </c>
      <c r="D36" s="52">
        <v>9</v>
      </c>
      <c r="F36" s="52">
        <v>9</v>
      </c>
    </row>
    <row r="37" spans="2:6" ht="14.25">
      <c r="B37" s="52">
        <v>8</v>
      </c>
      <c r="D37" s="52">
        <v>9.5</v>
      </c>
      <c r="F37" s="52">
        <v>9</v>
      </c>
    </row>
    <row r="38" spans="2:6" ht="14.25">
      <c r="B38" s="52">
        <v>9</v>
      </c>
      <c r="D38" s="52">
        <v>9</v>
      </c>
      <c r="F38" s="52">
        <v>9</v>
      </c>
    </row>
    <row r="39" spans="2:6" ht="14.25">
      <c r="B39" s="52">
        <v>9</v>
      </c>
      <c r="D39" s="52">
        <v>9</v>
      </c>
      <c r="F39" s="52">
        <v>9</v>
      </c>
    </row>
    <row r="40" spans="2:6" ht="14.25">
      <c r="B40" s="52">
        <v>9</v>
      </c>
      <c r="D40" s="52">
        <v>9</v>
      </c>
      <c r="F40" s="52">
        <v>9</v>
      </c>
    </row>
    <row r="41" spans="2:6" ht="14.25">
      <c r="B41" s="52">
        <v>9</v>
      </c>
      <c r="D41" s="52">
        <v>9</v>
      </c>
      <c r="F41" s="52">
        <v>8</v>
      </c>
    </row>
    <row r="42" spans="2:6" ht="14.25">
      <c r="B42" s="52">
        <v>8</v>
      </c>
      <c r="D42" s="52">
        <v>9</v>
      </c>
      <c r="F42" s="52">
        <f>10*30</f>
        <v>300</v>
      </c>
    </row>
    <row r="43" ht="14.25">
      <c r="D43" s="52">
        <v>9</v>
      </c>
    </row>
    <row r="44" ht="14.25">
      <c r="D44" s="52">
        <f>10*28</f>
        <v>280</v>
      </c>
    </row>
    <row r="46" spans="1:6" ht="14.25">
      <c r="A46" s="52" t="s">
        <v>222</v>
      </c>
      <c r="B46" s="52">
        <f aca="true" t="shared" si="1" ref="B46:F46">SUM(B32:B45)</f>
        <v>387.5</v>
      </c>
      <c r="D46" s="52">
        <f t="shared" si="1"/>
        <v>388.5</v>
      </c>
      <c r="F46" s="52">
        <f t="shared" si="1"/>
        <v>389</v>
      </c>
    </row>
    <row r="48" spans="1:2" ht="14.25">
      <c r="A48" s="52" t="s">
        <v>219</v>
      </c>
      <c r="B48" s="52">
        <f>SUM(B46:I46)</f>
        <v>1165</v>
      </c>
    </row>
    <row r="50" spans="1:2" ht="14.25">
      <c r="A50" s="52" t="s">
        <v>220</v>
      </c>
      <c r="B50" s="53">
        <f>B48/120</f>
        <v>9.708333333333334</v>
      </c>
    </row>
    <row r="53" ht="14.25">
      <c r="B53" s="55" t="s">
        <v>223</v>
      </c>
    </row>
    <row r="55" spans="1:6" ht="14.25">
      <c r="A55" s="52" t="s">
        <v>216</v>
      </c>
      <c r="B55" s="52">
        <v>9.5</v>
      </c>
      <c r="C55" s="52" t="s">
        <v>215</v>
      </c>
      <c r="D55" s="52">
        <v>9</v>
      </c>
      <c r="E55" s="52" t="s">
        <v>217</v>
      </c>
      <c r="F55" s="52">
        <v>9</v>
      </c>
    </row>
    <row r="56" spans="2:6" ht="14.25">
      <c r="B56" s="52">
        <f>9*16</f>
        <v>144</v>
      </c>
      <c r="D56" s="52">
        <v>9.7</v>
      </c>
      <c r="F56" s="52">
        <v>8</v>
      </c>
    </row>
    <row r="57" spans="2:6" ht="14.25">
      <c r="B57" s="52">
        <f>10*23</f>
        <v>230</v>
      </c>
      <c r="D57" s="52">
        <v>9.5</v>
      </c>
      <c r="F57" s="52">
        <v>9</v>
      </c>
    </row>
    <row r="58" spans="4:6" ht="14.25">
      <c r="D58" s="52">
        <v>9</v>
      </c>
      <c r="F58" s="52">
        <v>9</v>
      </c>
    </row>
    <row r="59" spans="4:6" ht="14.25">
      <c r="D59" s="52">
        <v>9</v>
      </c>
      <c r="F59" s="52">
        <v>9</v>
      </c>
    </row>
    <row r="60" spans="4:6" ht="14.25">
      <c r="D60" s="52">
        <v>9</v>
      </c>
      <c r="F60" s="52">
        <v>9</v>
      </c>
    </row>
    <row r="61" spans="4:6" ht="14.25">
      <c r="D61" s="52">
        <v>9</v>
      </c>
      <c r="F61" s="52">
        <v>9</v>
      </c>
    </row>
    <row r="62" spans="4:6" ht="14.25">
      <c r="D62" s="52">
        <f>10*33</f>
        <v>330</v>
      </c>
      <c r="F62" s="52">
        <v>9</v>
      </c>
    </row>
    <row r="63" ht="14.25">
      <c r="F63" s="52">
        <f>10*32</f>
        <v>320</v>
      </c>
    </row>
    <row r="65" spans="1:6" ht="14.25">
      <c r="A65" s="52" t="s">
        <v>222</v>
      </c>
      <c r="B65" s="52">
        <f aca="true" t="shared" si="2" ref="B65:F65">SUM(B54:B64)</f>
        <v>383.5</v>
      </c>
      <c r="D65" s="52">
        <f t="shared" si="2"/>
        <v>394.2</v>
      </c>
      <c r="F65" s="52">
        <f t="shared" si="2"/>
        <v>391</v>
      </c>
    </row>
    <row r="67" spans="1:2" ht="14.25">
      <c r="A67" s="52" t="s">
        <v>219</v>
      </c>
      <c r="B67" s="52">
        <f>SUM(B65:I65)</f>
        <v>1168.7</v>
      </c>
    </row>
    <row r="69" spans="1:2" ht="14.25">
      <c r="A69" s="52" t="s">
        <v>220</v>
      </c>
      <c r="B69" s="53">
        <f>B67/120</f>
        <v>9.739166666666668</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F19"/>
  <sheetViews>
    <sheetView zoomScaleSheetLayoutView="100" workbookViewId="0" topLeftCell="A10">
      <selection activeCell="F13" sqref="F13:F14"/>
    </sheetView>
  </sheetViews>
  <sheetFormatPr defaultColWidth="9.00390625" defaultRowHeight="24.75" customHeight="1"/>
  <cols>
    <col min="1" max="1" width="9.00390625" style="39" customWidth="1"/>
    <col min="2" max="2" width="8.25390625" style="39" customWidth="1"/>
    <col min="3" max="3" width="20.75390625" style="39" customWidth="1"/>
    <col min="4" max="4" width="18.75390625" style="39" customWidth="1"/>
    <col min="5" max="5" width="18.875" style="39" customWidth="1"/>
    <col min="6" max="6" width="22.375" style="39" customWidth="1"/>
    <col min="7" max="16384" width="9.00390625" style="39" customWidth="1"/>
  </cols>
  <sheetData>
    <row r="2" ht="24.75" customHeight="1" hidden="1">
      <c r="C2" s="39" t="s">
        <v>224</v>
      </c>
    </row>
    <row r="3" spans="2:6" ht="39.75" customHeight="1" hidden="1">
      <c r="B3" s="40"/>
      <c r="C3" s="40" t="s">
        <v>225</v>
      </c>
      <c r="D3" s="40"/>
      <c r="E3" s="40" t="s">
        <v>226</v>
      </c>
      <c r="F3" s="40" t="s">
        <v>227</v>
      </c>
    </row>
    <row r="4" spans="2:6" ht="30" customHeight="1" hidden="1">
      <c r="B4" s="40" t="s">
        <v>228</v>
      </c>
      <c r="C4" s="41">
        <v>261</v>
      </c>
      <c r="D4" s="41"/>
      <c r="E4" s="41">
        <v>409</v>
      </c>
      <c r="F4" s="40"/>
    </row>
    <row r="5" spans="2:6" ht="30" customHeight="1" hidden="1">
      <c r="B5" s="40" t="s">
        <v>229</v>
      </c>
      <c r="C5" s="41">
        <v>1383.4</v>
      </c>
      <c r="D5" s="41"/>
      <c r="E5" s="41">
        <v>1602.93</v>
      </c>
      <c r="F5" s="40"/>
    </row>
    <row r="6" spans="2:6" ht="30" customHeight="1" hidden="1">
      <c r="B6" s="40" t="s">
        <v>230</v>
      </c>
      <c r="C6" s="41">
        <v>3280</v>
      </c>
      <c r="D6" s="41"/>
      <c r="E6" s="41">
        <v>4042</v>
      </c>
      <c r="F6" s="40"/>
    </row>
    <row r="7" spans="2:6" ht="30" customHeight="1" hidden="1">
      <c r="B7" s="40" t="s">
        <v>231</v>
      </c>
      <c r="C7" s="41">
        <v>1430</v>
      </c>
      <c r="D7" s="41"/>
      <c r="E7" s="41">
        <v>1430</v>
      </c>
      <c r="F7" s="40"/>
    </row>
    <row r="8" spans="2:6" ht="39" customHeight="1" hidden="1">
      <c r="B8" s="40" t="s">
        <v>222</v>
      </c>
      <c r="C8" s="41">
        <f>SUM(C4:C7)</f>
        <v>6354.4</v>
      </c>
      <c r="D8" s="41"/>
      <c r="E8" s="41">
        <f>SUM(E4:E7)</f>
        <v>7483.93</v>
      </c>
      <c r="F8" s="40"/>
    </row>
    <row r="10" spans="2:6" s="38" customFormat="1" ht="33" customHeight="1">
      <c r="B10" s="42" t="s">
        <v>232</v>
      </c>
      <c r="C10" s="42"/>
      <c r="D10" s="43"/>
      <c r="E10" s="43"/>
      <c r="F10" s="43"/>
    </row>
    <row r="11" spans="2:6" s="38" customFormat="1" ht="51" customHeight="1">
      <c r="B11" s="44" t="s">
        <v>233</v>
      </c>
      <c r="C11" s="44"/>
      <c r="D11" s="42"/>
      <c r="E11" s="42"/>
      <c r="F11" s="42"/>
    </row>
    <row r="12" spans="2:6" s="38" customFormat="1" ht="12.75" customHeight="1">
      <c r="B12" s="43"/>
      <c r="C12" s="43"/>
      <c r="D12" s="43"/>
      <c r="E12" s="43"/>
      <c r="F12" s="43"/>
    </row>
    <row r="13" spans="2:6" s="38" customFormat="1" ht="24.75" customHeight="1">
      <c r="B13" s="45" t="s">
        <v>234</v>
      </c>
      <c r="C13" s="45" t="s">
        <v>235</v>
      </c>
      <c r="D13" s="46" t="s">
        <v>236</v>
      </c>
      <c r="E13" s="46" t="s">
        <v>237</v>
      </c>
      <c r="F13" s="45" t="s">
        <v>238</v>
      </c>
    </row>
    <row r="14" spans="2:6" s="38" customFormat="1" ht="24.75" customHeight="1">
      <c r="B14" s="45"/>
      <c r="C14" s="45"/>
      <c r="D14" s="47" t="s">
        <v>239</v>
      </c>
      <c r="E14" s="47" t="s">
        <v>240</v>
      </c>
      <c r="F14" s="45"/>
    </row>
    <row r="15" spans="2:6" s="38" customFormat="1" ht="33.75" customHeight="1">
      <c r="B15" s="47">
        <v>1</v>
      </c>
      <c r="C15" s="47" t="s">
        <v>228</v>
      </c>
      <c r="D15" s="48">
        <v>261</v>
      </c>
      <c r="E15" s="48">
        <v>261</v>
      </c>
      <c r="F15" s="48">
        <v>261</v>
      </c>
    </row>
    <row r="16" spans="2:6" s="38" customFormat="1" ht="33.75" customHeight="1">
      <c r="B16" s="47">
        <v>2</v>
      </c>
      <c r="C16" s="47" t="s">
        <v>229</v>
      </c>
      <c r="D16" s="49">
        <v>1383.4</v>
      </c>
      <c r="E16" s="49">
        <v>1383.4</v>
      </c>
      <c r="F16" s="49">
        <v>1383.4</v>
      </c>
    </row>
    <row r="17" spans="2:6" s="38" customFormat="1" ht="33.75" customHeight="1">
      <c r="B17" s="47">
        <v>3</v>
      </c>
      <c r="C17" s="47" t="s">
        <v>230</v>
      </c>
      <c r="D17" s="49">
        <v>3280</v>
      </c>
      <c r="E17" s="49">
        <v>3280</v>
      </c>
      <c r="F17" s="49">
        <v>3280</v>
      </c>
    </row>
    <row r="18" spans="2:6" s="38" customFormat="1" ht="33.75" customHeight="1">
      <c r="B18" s="47">
        <v>4</v>
      </c>
      <c r="C18" s="47" t="s">
        <v>231</v>
      </c>
      <c r="D18" s="49">
        <v>1430</v>
      </c>
      <c r="E18" s="49">
        <v>1430</v>
      </c>
      <c r="F18" s="49">
        <v>1430</v>
      </c>
    </row>
    <row r="19" spans="2:6" s="38" customFormat="1" ht="33.75" customHeight="1">
      <c r="B19" s="50" t="s">
        <v>241</v>
      </c>
      <c r="C19" s="51"/>
      <c r="D19" s="48">
        <f aca="true" t="shared" si="0" ref="D19:F19">SUM(D15:D18)</f>
        <v>6354.4</v>
      </c>
      <c r="E19" s="48">
        <f t="shared" si="0"/>
        <v>6354.4</v>
      </c>
      <c r="F19" s="48">
        <f t="shared" si="0"/>
        <v>6354.4</v>
      </c>
    </row>
  </sheetData>
  <sheetProtection/>
  <mergeCells count="6">
    <mergeCell ref="C2:E2"/>
    <mergeCell ref="B11:F11"/>
    <mergeCell ref="B19:C19"/>
    <mergeCell ref="B13:B14"/>
    <mergeCell ref="C13:C14"/>
    <mergeCell ref="F13:F14"/>
  </mergeCells>
  <printOptions/>
  <pageMargins left="1.1" right="0.75" top="0.71" bottom="1" header="0.5" footer="0.5"/>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N28"/>
  <sheetViews>
    <sheetView zoomScaleSheetLayoutView="100" workbookViewId="0" topLeftCell="A9">
      <selection activeCell="F9" sqref="F9"/>
    </sheetView>
  </sheetViews>
  <sheetFormatPr defaultColWidth="9.00390625" defaultRowHeight="14.25"/>
  <cols>
    <col min="1" max="1" width="6.875" style="3" customWidth="1"/>
    <col min="2" max="2" width="7.875" style="4" customWidth="1"/>
    <col min="3" max="3" width="4.125" style="4" customWidth="1"/>
    <col min="4" max="4" width="12.125" style="4" customWidth="1"/>
    <col min="5" max="5" width="5.125" style="3" customWidth="1"/>
    <col min="6" max="6" width="26.75390625" style="3" customWidth="1"/>
    <col min="7" max="7" width="33.375" style="3" customWidth="1"/>
    <col min="8" max="8" width="6.375" style="5" customWidth="1"/>
    <col min="9" max="9" width="17.375" style="3" hidden="1" customWidth="1"/>
    <col min="10" max="10" width="43.125" style="3" customWidth="1"/>
    <col min="11" max="11" width="9.625" style="6" bestFit="1" customWidth="1"/>
    <col min="12" max="16384" width="9.00390625" style="6" customWidth="1"/>
  </cols>
  <sheetData>
    <row r="1" ht="14.25">
      <c r="A1" s="7" t="s">
        <v>0</v>
      </c>
    </row>
    <row r="2" spans="1:14" ht="19.5" customHeight="1">
      <c r="A2" s="8" t="s">
        <v>1</v>
      </c>
      <c r="B2" s="8"/>
      <c r="C2" s="8"/>
      <c r="D2" s="8"/>
      <c r="E2" s="8"/>
      <c r="F2" s="8"/>
      <c r="G2" s="8"/>
      <c r="H2" s="8"/>
      <c r="I2" s="8"/>
      <c r="J2" s="8"/>
      <c r="K2" s="28"/>
      <c r="L2" s="28"/>
      <c r="M2" s="28"/>
      <c r="N2" s="28"/>
    </row>
    <row r="3" spans="1:14" ht="19.5" customHeight="1">
      <c r="A3" s="8" t="s">
        <v>2</v>
      </c>
      <c r="B3" s="8"/>
      <c r="C3" s="8"/>
      <c r="D3" s="8"/>
      <c r="E3" s="8"/>
      <c r="F3" s="8"/>
      <c r="G3" s="8"/>
      <c r="H3" s="8"/>
      <c r="I3" s="8"/>
      <c r="J3" s="8"/>
      <c r="K3" s="28"/>
      <c r="L3" s="28"/>
      <c r="M3" s="28"/>
      <c r="N3" s="28"/>
    </row>
    <row r="4" spans="1:10" ht="28.5" customHeight="1">
      <c r="A4" s="9" t="s">
        <v>3</v>
      </c>
      <c r="B4" s="9" t="s">
        <v>4</v>
      </c>
      <c r="C4" s="9" t="s">
        <v>5</v>
      </c>
      <c r="D4" s="9" t="s">
        <v>6</v>
      </c>
      <c r="E4" s="9" t="s">
        <v>5</v>
      </c>
      <c r="F4" s="9" t="s">
        <v>7</v>
      </c>
      <c r="G4" s="9" t="s">
        <v>8</v>
      </c>
      <c r="H4" s="9" t="s">
        <v>9</v>
      </c>
      <c r="I4" s="9" t="s">
        <v>10</v>
      </c>
      <c r="J4" s="9" t="s">
        <v>11</v>
      </c>
    </row>
    <row r="5" spans="1:11" s="1" customFormat="1" ht="121.5" customHeight="1">
      <c r="A5" s="10" t="s">
        <v>12</v>
      </c>
      <c r="B5" s="10" t="s">
        <v>13</v>
      </c>
      <c r="C5" s="11">
        <v>6</v>
      </c>
      <c r="D5" s="10" t="s">
        <v>14</v>
      </c>
      <c r="E5" s="10">
        <v>3</v>
      </c>
      <c r="F5" s="12" t="s">
        <v>15</v>
      </c>
      <c r="G5" s="13" t="s">
        <v>16</v>
      </c>
      <c r="H5" s="10">
        <v>3</v>
      </c>
      <c r="I5" s="29" t="s">
        <v>17</v>
      </c>
      <c r="J5" s="29" t="s">
        <v>18</v>
      </c>
      <c r="K5" s="6"/>
    </row>
    <row r="6" spans="1:11" s="1" customFormat="1" ht="64.5" customHeight="1">
      <c r="A6" s="14"/>
      <c r="B6" s="14"/>
      <c r="C6" s="11"/>
      <c r="D6" s="10" t="s">
        <v>19</v>
      </c>
      <c r="E6" s="10">
        <v>3</v>
      </c>
      <c r="F6" s="12" t="s">
        <v>20</v>
      </c>
      <c r="G6" s="13" t="s">
        <v>21</v>
      </c>
      <c r="H6" s="10">
        <v>3</v>
      </c>
      <c r="I6" s="29" t="s">
        <v>17</v>
      </c>
      <c r="J6" s="30" t="s">
        <v>22</v>
      </c>
      <c r="K6" s="6"/>
    </row>
    <row r="7" spans="1:11" s="1" customFormat="1" ht="78" customHeight="1">
      <c r="A7" s="14"/>
      <c r="B7" s="10" t="s">
        <v>23</v>
      </c>
      <c r="C7" s="11">
        <v>6</v>
      </c>
      <c r="D7" s="10" t="s">
        <v>24</v>
      </c>
      <c r="E7" s="10">
        <v>3</v>
      </c>
      <c r="F7" s="12" t="s">
        <v>25</v>
      </c>
      <c r="G7" s="13" t="s">
        <v>26</v>
      </c>
      <c r="H7" s="10">
        <v>3</v>
      </c>
      <c r="I7" s="31" t="s">
        <v>27</v>
      </c>
      <c r="J7" s="30" t="s">
        <v>242</v>
      </c>
      <c r="K7" s="6"/>
    </row>
    <row r="8" spans="1:11" s="1" customFormat="1" ht="123" customHeight="1">
      <c r="A8" s="14"/>
      <c r="B8" s="10"/>
      <c r="C8" s="11"/>
      <c r="D8" s="10" t="s">
        <v>29</v>
      </c>
      <c r="E8" s="10">
        <v>3</v>
      </c>
      <c r="F8" s="12" t="s">
        <v>30</v>
      </c>
      <c r="G8" s="12" t="s">
        <v>31</v>
      </c>
      <c r="H8" s="10">
        <v>2</v>
      </c>
      <c r="I8" s="31" t="s">
        <v>27</v>
      </c>
      <c r="J8" s="31" t="s">
        <v>243</v>
      </c>
      <c r="K8" s="6"/>
    </row>
    <row r="9" spans="1:10" s="1" customFormat="1" ht="67.5" customHeight="1">
      <c r="A9" s="14"/>
      <c r="B9" s="10" t="s">
        <v>33</v>
      </c>
      <c r="C9" s="11">
        <v>8</v>
      </c>
      <c r="D9" s="10" t="s">
        <v>34</v>
      </c>
      <c r="E9" s="10">
        <v>4</v>
      </c>
      <c r="F9" s="12" t="s">
        <v>35</v>
      </c>
      <c r="G9" s="12" t="s">
        <v>36</v>
      </c>
      <c r="H9" s="15">
        <v>2</v>
      </c>
      <c r="I9" s="30" t="s">
        <v>37</v>
      </c>
      <c r="J9" s="30" t="s">
        <v>244</v>
      </c>
    </row>
    <row r="10" spans="1:10" s="1" customFormat="1" ht="69.75" customHeight="1">
      <c r="A10" s="14"/>
      <c r="B10" s="14"/>
      <c r="C10" s="11"/>
      <c r="D10" s="10" t="s">
        <v>39</v>
      </c>
      <c r="E10" s="10">
        <v>4</v>
      </c>
      <c r="F10" s="12" t="s">
        <v>40</v>
      </c>
      <c r="G10" s="12" t="s">
        <v>41</v>
      </c>
      <c r="H10" s="15">
        <v>4</v>
      </c>
      <c r="I10" s="32"/>
      <c r="J10" s="30" t="s">
        <v>245</v>
      </c>
    </row>
    <row r="11" spans="1:10" s="1" customFormat="1" ht="54.75" customHeight="1">
      <c r="A11" s="10" t="s">
        <v>44</v>
      </c>
      <c r="B11" s="10" t="s">
        <v>45</v>
      </c>
      <c r="C11" s="10">
        <v>12</v>
      </c>
      <c r="D11" s="10" t="s">
        <v>46</v>
      </c>
      <c r="E11" s="16">
        <v>4</v>
      </c>
      <c r="F11" s="12" t="s">
        <v>47</v>
      </c>
      <c r="G11" s="12" t="s">
        <v>48</v>
      </c>
      <c r="H11" s="15">
        <v>3.36</v>
      </c>
      <c r="I11" s="30" t="s">
        <v>49</v>
      </c>
      <c r="J11" s="30" t="s">
        <v>246</v>
      </c>
    </row>
    <row r="12" spans="1:10" s="1" customFormat="1" ht="39.75" customHeight="1">
      <c r="A12" s="10"/>
      <c r="B12" s="10"/>
      <c r="C12" s="10"/>
      <c r="D12" s="10" t="s">
        <v>51</v>
      </c>
      <c r="E12" s="16">
        <v>4</v>
      </c>
      <c r="F12" s="12" t="s">
        <v>52</v>
      </c>
      <c r="G12" s="12" t="s">
        <v>53</v>
      </c>
      <c r="H12" s="17">
        <v>4</v>
      </c>
      <c r="I12" s="29"/>
      <c r="J12" s="30" t="s">
        <v>247</v>
      </c>
    </row>
    <row r="13" spans="1:10" s="1" customFormat="1" ht="63.75" customHeight="1">
      <c r="A13" s="10"/>
      <c r="B13" s="10"/>
      <c r="C13" s="10"/>
      <c r="D13" s="10" t="s">
        <v>55</v>
      </c>
      <c r="E13" s="10">
        <v>4</v>
      </c>
      <c r="F13" s="12" t="s">
        <v>56</v>
      </c>
      <c r="G13" s="12" t="s">
        <v>57</v>
      </c>
      <c r="H13" s="17">
        <v>4</v>
      </c>
      <c r="I13" s="32"/>
      <c r="J13" s="29" t="s">
        <v>248</v>
      </c>
    </row>
    <row r="14" spans="1:10" s="1" customFormat="1" ht="76.5" customHeight="1">
      <c r="A14" s="10"/>
      <c r="B14" s="10" t="s">
        <v>59</v>
      </c>
      <c r="C14" s="10">
        <v>8</v>
      </c>
      <c r="D14" s="10" t="s">
        <v>60</v>
      </c>
      <c r="E14" s="16">
        <v>4</v>
      </c>
      <c r="F14" s="12" t="s">
        <v>61</v>
      </c>
      <c r="G14" s="12" t="s">
        <v>62</v>
      </c>
      <c r="H14" s="15">
        <v>4</v>
      </c>
      <c r="I14" s="31" t="s">
        <v>63</v>
      </c>
      <c r="J14" s="30" t="s">
        <v>249</v>
      </c>
    </row>
    <row r="15" spans="1:10" s="2" customFormat="1" ht="81.75" customHeight="1">
      <c r="A15" s="18"/>
      <c r="B15" s="18"/>
      <c r="C15" s="18"/>
      <c r="D15" s="18" t="s">
        <v>65</v>
      </c>
      <c r="E15" s="19">
        <v>4</v>
      </c>
      <c r="F15" s="20" t="s">
        <v>66</v>
      </c>
      <c r="G15" s="20" t="s">
        <v>67</v>
      </c>
      <c r="H15" s="21">
        <v>4</v>
      </c>
      <c r="I15" s="33"/>
      <c r="J15" s="34" t="s">
        <v>250</v>
      </c>
    </row>
    <row r="16" spans="1:10" ht="46.5" customHeight="1">
      <c r="A16" s="10" t="s">
        <v>69</v>
      </c>
      <c r="B16" s="10" t="s">
        <v>70</v>
      </c>
      <c r="C16" s="10">
        <v>12</v>
      </c>
      <c r="D16" s="10" t="s">
        <v>251</v>
      </c>
      <c r="E16" s="22">
        <v>4</v>
      </c>
      <c r="F16" s="13" t="s">
        <v>252</v>
      </c>
      <c r="G16" s="12" t="s">
        <v>87</v>
      </c>
      <c r="H16" s="17">
        <v>4</v>
      </c>
      <c r="I16" s="30"/>
      <c r="J16" s="30" t="s">
        <v>253</v>
      </c>
    </row>
    <row r="17" spans="1:10" ht="49.5" customHeight="1">
      <c r="A17" s="10"/>
      <c r="B17" s="10"/>
      <c r="C17" s="10"/>
      <c r="D17" s="10" t="s">
        <v>254</v>
      </c>
      <c r="E17" s="22">
        <v>4</v>
      </c>
      <c r="F17" s="13" t="s">
        <v>255</v>
      </c>
      <c r="G17" s="12" t="s">
        <v>87</v>
      </c>
      <c r="H17" s="17">
        <v>4</v>
      </c>
      <c r="I17" s="30"/>
      <c r="J17" s="30" t="s">
        <v>256</v>
      </c>
    </row>
    <row r="18" spans="1:10" ht="42" customHeight="1">
      <c r="A18" s="10"/>
      <c r="B18" s="10"/>
      <c r="C18" s="10"/>
      <c r="D18" s="10" t="s">
        <v>257</v>
      </c>
      <c r="E18" s="22">
        <v>4</v>
      </c>
      <c r="F18" s="13" t="s">
        <v>258</v>
      </c>
      <c r="G18" s="12" t="s">
        <v>259</v>
      </c>
      <c r="H18" s="15">
        <v>4</v>
      </c>
      <c r="I18" s="30"/>
      <c r="J18" s="30" t="s">
        <v>260</v>
      </c>
    </row>
    <row r="19" spans="1:10" ht="76.5" customHeight="1">
      <c r="A19" s="10"/>
      <c r="B19" s="23" t="s">
        <v>84</v>
      </c>
      <c r="C19" s="23">
        <v>10</v>
      </c>
      <c r="D19" s="10" t="s">
        <v>261</v>
      </c>
      <c r="E19" s="16">
        <v>5</v>
      </c>
      <c r="F19" s="13" t="s">
        <v>262</v>
      </c>
      <c r="G19" s="12" t="s">
        <v>87</v>
      </c>
      <c r="H19" s="15">
        <v>5</v>
      </c>
      <c r="I19" s="30" t="s">
        <v>88</v>
      </c>
      <c r="J19" s="30" t="s">
        <v>263</v>
      </c>
    </row>
    <row r="20" spans="1:10" ht="78.75" customHeight="1">
      <c r="A20" s="10"/>
      <c r="B20" s="24"/>
      <c r="C20" s="24"/>
      <c r="D20" s="10" t="s">
        <v>264</v>
      </c>
      <c r="E20" s="22">
        <v>5</v>
      </c>
      <c r="F20" s="13" t="s">
        <v>265</v>
      </c>
      <c r="G20" s="12" t="s">
        <v>266</v>
      </c>
      <c r="H20" s="22">
        <v>5</v>
      </c>
      <c r="I20" s="35" t="s">
        <v>267</v>
      </c>
      <c r="J20" s="12" t="s">
        <v>268</v>
      </c>
    </row>
    <row r="21" spans="1:10" ht="96" customHeight="1">
      <c r="A21" s="10"/>
      <c r="B21" s="23" t="s">
        <v>92</v>
      </c>
      <c r="C21" s="23">
        <v>8</v>
      </c>
      <c r="D21" s="10" t="s">
        <v>98</v>
      </c>
      <c r="E21" s="16">
        <v>8</v>
      </c>
      <c r="F21" s="13" t="s">
        <v>99</v>
      </c>
      <c r="G21" s="13" t="s">
        <v>100</v>
      </c>
      <c r="H21" s="15">
        <v>6</v>
      </c>
      <c r="I21" s="36"/>
      <c r="J21" s="30" t="s">
        <v>269</v>
      </c>
    </row>
    <row r="22" spans="1:10" ht="66" customHeight="1">
      <c r="A22" s="10" t="s">
        <v>107</v>
      </c>
      <c r="B22" s="23" t="s">
        <v>108</v>
      </c>
      <c r="C22" s="23">
        <v>10</v>
      </c>
      <c r="D22" s="10" t="s">
        <v>270</v>
      </c>
      <c r="E22" s="16">
        <v>5</v>
      </c>
      <c r="F22" s="13" t="s">
        <v>271</v>
      </c>
      <c r="G22" s="12" t="s">
        <v>87</v>
      </c>
      <c r="H22" s="15">
        <v>4</v>
      </c>
      <c r="I22" s="23" t="s">
        <v>112</v>
      </c>
      <c r="J22" s="37" t="s">
        <v>272</v>
      </c>
    </row>
    <row r="23" spans="1:10" ht="72" customHeight="1">
      <c r="A23" s="10"/>
      <c r="B23" s="25"/>
      <c r="C23" s="25"/>
      <c r="D23" s="10" t="s">
        <v>273</v>
      </c>
      <c r="E23" s="16">
        <v>5</v>
      </c>
      <c r="F23" s="13" t="s">
        <v>274</v>
      </c>
      <c r="G23" s="12" t="s">
        <v>275</v>
      </c>
      <c r="H23" s="15">
        <v>5</v>
      </c>
      <c r="I23" s="29"/>
      <c r="J23" s="30" t="s">
        <v>276</v>
      </c>
    </row>
    <row r="24" spans="1:10" ht="57" customHeight="1">
      <c r="A24" s="10"/>
      <c r="B24" s="10" t="s">
        <v>124</v>
      </c>
      <c r="C24" s="10">
        <v>5</v>
      </c>
      <c r="D24" s="10" t="s">
        <v>277</v>
      </c>
      <c r="E24" s="16">
        <v>5</v>
      </c>
      <c r="F24" s="13" t="s">
        <v>126</v>
      </c>
      <c r="G24" s="12" t="s">
        <v>127</v>
      </c>
      <c r="H24" s="15">
        <v>5</v>
      </c>
      <c r="I24" s="25"/>
      <c r="J24" s="30" t="s">
        <v>128</v>
      </c>
    </row>
    <row r="25" spans="1:10" ht="64.5" customHeight="1">
      <c r="A25" s="10"/>
      <c r="B25" s="23" t="s">
        <v>137</v>
      </c>
      <c r="C25" s="10">
        <v>5</v>
      </c>
      <c r="D25" s="10" t="s">
        <v>202</v>
      </c>
      <c r="E25" s="16">
        <v>5</v>
      </c>
      <c r="F25" s="13" t="s">
        <v>278</v>
      </c>
      <c r="G25" s="12" t="s">
        <v>279</v>
      </c>
      <c r="H25" s="15">
        <v>5</v>
      </c>
      <c r="I25" s="29" t="s">
        <v>138</v>
      </c>
      <c r="J25" s="29" t="s">
        <v>280</v>
      </c>
    </row>
    <row r="26" spans="1:10" ht="45.75" customHeight="1">
      <c r="A26" s="10"/>
      <c r="B26" s="10" t="s">
        <v>141</v>
      </c>
      <c r="C26" s="10">
        <v>5</v>
      </c>
      <c r="D26" s="10" t="s">
        <v>281</v>
      </c>
      <c r="E26" s="16">
        <v>5</v>
      </c>
      <c r="F26" s="13" t="s">
        <v>282</v>
      </c>
      <c r="G26" s="12" t="s">
        <v>283</v>
      </c>
      <c r="H26" s="15">
        <v>3</v>
      </c>
      <c r="I26" s="30"/>
      <c r="J26" s="30" t="s">
        <v>284</v>
      </c>
    </row>
    <row r="27" spans="1:10" ht="39.75" customHeight="1">
      <c r="A27" s="10"/>
      <c r="B27" s="10" t="s">
        <v>149</v>
      </c>
      <c r="C27" s="10">
        <v>5</v>
      </c>
      <c r="D27" s="10" t="s">
        <v>150</v>
      </c>
      <c r="E27" s="16">
        <v>5</v>
      </c>
      <c r="F27" s="13" t="s">
        <v>151</v>
      </c>
      <c r="G27" s="13" t="s">
        <v>152</v>
      </c>
      <c r="H27" s="15">
        <v>5</v>
      </c>
      <c r="I27" s="32"/>
      <c r="J27" s="29" t="s">
        <v>285</v>
      </c>
    </row>
    <row r="28" spans="1:11" s="3" customFormat="1" ht="33" customHeight="1">
      <c r="A28" s="26" t="s">
        <v>154</v>
      </c>
      <c r="B28" s="27"/>
      <c r="C28" s="10">
        <f aca="true" t="shared" si="0" ref="C28:H28">SUM(C5:C27)</f>
        <v>100</v>
      </c>
      <c r="D28" s="10"/>
      <c r="E28" s="16">
        <f t="shared" si="0"/>
        <v>100</v>
      </c>
      <c r="F28" s="16"/>
      <c r="G28" s="16"/>
      <c r="H28" s="16">
        <f t="shared" si="0"/>
        <v>91.36</v>
      </c>
      <c r="I28" s="16"/>
      <c r="J28" s="16"/>
      <c r="K28" s="6"/>
    </row>
  </sheetData>
  <sheetProtection/>
  <mergeCells count="24">
    <mergeCell ref="A2:J2"/>
    <mergeCell ref="A3:J3"/>
    <mergeCell ref="A28:B28"/>
    <mergeCell ref="A5:A10"/>
    <mergeCell ref="A11:A15"/>
    <mergeCell ref="A16:A21"/>
    <mergeCell ref="A22:A27"/>
    <mergeCell ref="B5:B6"/>
    <mergeCell ref="B7:B8"/>
    <mergeCell ref="B9:B10"/>
    <mergeCell ref="B11:B13"/>
    <mergeCell ref="B14:B15"/>
    <mergeCell ref="B16:B18"/>
    <mergeCell ref="B19:B20"/>
    <mergeCell ref="B22:B23"/>
    <mergeCell ref="C5:C6"/>
    <mergeCell ref="C7:C8"/>
    <mergeCell ref="C9:C10"/>
    <mergeCell ref="C11:C13"/>
    <mergeCell ref="C14:C15"/>
    <mergeCell ref="C16:C18"/>
    <mergeCell ref="C19:C20"/>
    <mergeCell ref="C22:C23"/>
    <mergeCell ref="I22:I24"/>
  </mergeCells>
  <printOptions/>
  <pageMargins left="0.43" right="0.24" top="0.43" bottom="0.39" header="0.43" footer="0.39"/>
  <pageSetup fitToHeight="0" fitToWidth="1" horizontalDpi="600" verticalDpi="600" orientation="landscape" paperSize="9" scale="90"/>
  <headerFooter scaleWithDoc="0" alignWithMargins="0">
    <oddFooter>&amp;C&amp;P+15</oddFooter>
  </headerFooter>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泳鑫</cp:lastModifiedBy>
  <dcterms:created xsi:type="dcterms:W3CDTF">2020-08-09T05:12:54Z</dcterms:created>
  <dcterms:modified xsi:type="dcterms:W3CDTF">2023-12-25T01:56:53Z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y fmtid="{D5CDD505-2E9C-101B-9397-08002B2CF9AE}" pid="4" name="I">
    <vt:lpwstr>20C047F973C948FCBA736E4D015F95D6</vt:lpwstr>
  </property>
</Properties>
</file>